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015"/>
  </bookViews>
  <sheets>
    <sheet name="BM 25a" sheetId="4" r:id="rId1"/>
  </sheets>
  <definedNames>
    <definedName name="_xlnm.Print_Titles" localSheetId="0">'BM 25a'!$8:$11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4" l="1"/>
  <c r="F64" i="4" l="1"/>
  <c r="G64" i="4"/>
  <c r="F53" i="4"/>
  <c r="G53" i="4"/>
  <c r="L63" i="4" l="1"/>
  <c r="M61" i="4"/>
  <c r="G61" i="4"/>
  <c r="G58" i="4" s="1"/>
  <c r="F63" i="4"/>
  <c r="L64" i="4"/>
  <c r="M64" i="4"/>
  <c r="K64" i="4"/>
  <c r="J64" i="4"/>
  <c r="F62" i="4"/>
  <c r="F61" i="4" s="1"/>
  <c r="F72" i="4"/>
  <c r="G71" i="4"/>
  <c r="G68" i="4" s="1"/>
  <c r="F71" i="4"/>
  <c r="F68" i="4"/>
  <c r="F58" i="4" l="1"/>
  <c r="L14" i="4"/>
  <c r="L62" i="4" l="1"/>
  <c r="L61" i="4" s="1"/>
  <c r="L72" i="4"/>
  <c r="L71" i="4" s="1"/>
  <c r="L68" i="4" s="1"/>
  <c r="M71" i="4"/>
  <c r="M68" i="4" s="1"/>
  <c r="K71" i="4"/>
  <c r="K68" i="4" s="1"/>
  <c r="J71" i="4"/>
  <c r="J68" i="4" s="1"/>
  <c r="L57" i="4"/>
  <c r="A20" i="4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O40" i="4"/>
  <c r="O42" i="4"/>
  <c r="O46" i="4"/>
  <c r="O48" i="4"/>
  <c r="O52" i="4"/>
  <c r="H19" i="4" l="1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4" i="4"/>
  <c r="H45" i="4"/>
  <c r="H50" i="4"/>
  <c r="H51" i="4"/>
  <c r="H56" i="4"/>
  <c r="H53" i="4" s="1"/>
  <c r="I56" i="4"/>
  <c r="I53" i="4" s="1"/>
  <c r="H43" i="4" l="1"/>
  <c r="H41" i="4" s="1"/>
  <c r="H18" i="4"/>
  <c r="H16" i="4" s="1"/>
  <c r="H49" i="4"/>
  <c r="H47" i="4" s="1"/>
  <c r="H15" i="4" l="1"/>
  <c r="H13" i="4" s="1"/>
  <c r="M58" i="4"/>
  <c r="K61" i="4"/>
  <c r="K58" i="4" s="1"/>
  <c r="J61" i="4"/>
  <c r="J58" i="4" s="1"/>
  <c r="M56" i="4"/>
  <c r="M53" i="4" s="1"/>
  <c r="L56" i="4"/>
  <c r="K56" i="4"/>
  <c r="K53" i="4" s="1"/>
  <c r="J56" i="4"/>
  <c r="J53" i="4" s="1"/>
  <c r="L58" i="4" l="1"/>
  <c r="L53" i="4"/>
  <c r="J49" i="4"/>
  <c r="J47" i="4" s="1"/>
  <c r="F49" i="4"/>
  <c r="F47" i="4" s="1"/>
  <c r="J43" i="4"/>
  <c r="J41" i="4" s="1"/>
  <c r="F43" i="4"/>
  <c r="F41" i="4" s="1"/>
  <c r="J18" i="4"/>
  <c r="J16" i="4" s="1"/>
  <c r="F18" i="4"/>
  <c r="F16" i="4" s="1"/>
  <c r="J15" i="4" l="1"/>
  <c r="F15" i="4"/>
  <c r="F13" i="4" s="1"/>
  <c r="J13" i="4"/>
  <c r="K51" i="4"/>
  <c r="K50" i="4"/>
  <c r="K45" i="4"/>
  <c r="K44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19" i="4"/>
  <c r="G51" i="4"/>
  <c r="I51" i="4" s="1"/>
  <c r="G50" i="4"/>
  <c r="I50" i="4" s="1"/>
  <c r="G45" i="4"/>
  <c r="I45" i="4" s="1"/>
  <c r="M45" i="4" s="1"/>
  <c r="G44" i="4"/>
  <c r="I44" i="4" s="1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19" i="4"/>
  <c r="M51" i="4" l="1"/>
  <c r="I25" i="4"/>
  <c r="M25" i="4"/>
  <c r="L25" i="4" s="1"/>
  <c r="O25" i="4" s="1"/>
  <c r="I36" i="4"/>
  <c r="M36" i="4"/>
  <c r="I21" i="4"/>
  <c r="M21" i="4"/>
  <c r="L21" i="4" s="1"/>
  <c r="O21" i="4" s="1"/>
  <c r="I20" i="4"/>
  <c r="M20" i="4"/>
  <c r="I31" i="4"/>
  <c r="M31" i="4"/>
  <c r="L31" i="4" s="1"/>
  <c r="O31" i="4" s="1"/>
  <c r="I37" i="4"/>
  <c r="M37" i="4"/>
  <c r="L37" i="4" s="1"/>
  <c r="O37" i="4" s="1"/>
  <c r="I24" i="4"/>
  <c r="M24" i="4"/>
  <c r="L24" i="4" s="1"/>
  <c r="O24" i="4" s="1"/>
  <c r="I35" i="4"/>
  <c r="M35" i="4"/>
  <c r="L35" i="4" s="1"/>
  <c r="O35" i="4" s="1"/>
  <c r="I22" i="4"/>
  <c r="M22" i="4"/>
  <c r="I23" i="4"/>
  <c r="M23" i="4"/>
  <c r="L23" i="4" s="1"/>
  <c r="O23" i="4" s="1"/>
  <c r="I19" i="4"/>
  <c r="M19" i="4"/>
  <c r="L19" i="4" s="1"/>
  <c r="O19" i="4" s="1"/>
  <c r="I34" i="4"/>
  <c r="M34" i="4"/>
  <c r="L34" i="4" s="1"/>
  <c r="O34" i="4" s="1"/>
  <c r="I33" i="4"/>
  <c r="M33" i="4"/>
  <c r="I32" i="4"/>
  <c r="M32" i="4"/>
  <c r="I43" i="4"/>
  <c r="I41" i="4" s="1"/>
  <c r="M44" i="4"/>
  <c r="I30" i="4"/>
  <c r="M30" i="4"/>
  <c r="L30" i="4" s="1"/>
  <c r="O30" i="4" s="1"/>
  <c r="I29" i="4"/>
  <c r="M29" i="4"/>
  <c r="L29" i="4" s="1"/>
  <c r="O29" i="4" s="1"/>
  <c r="I28" i="4"/>
  <c r="M28" i="4"/>
  <c r="L28" i="4" s="1"/>
  <c r="O28" i="4" s="1"/>
  <c r="I27" i="4"/>
  <c r="M27" i="4"/>
  <c r="L27" i="4" s="1"/>
  <c r="O27" i="4" s="1"/>
  <c r="I49" i="4"/>
  <c r="I47" i="4" s="1"/>
  <c r="M50" i="4"/>
  <c r="I39" i="4"/>
  <c r="M39" i="4"/>
  <c r="L39" i="4" s="1"/>
  <c r="O39" i="4" s="1"/>
  <c r="I38" i="4"/>
  <c r="M38" i="4"/>
  <c r="L38" i="4" s="1"/>
  <c r="O38" i="4" s="1"/>
  <c r="I26" i="4"/>
  <c r="M26" i="4"/>
  <c r="L26" i="4" s="1"/>
  <c r="O26" i="4" s="1"/>
  <c r="L51" i="4"/>
  <c r="O51" i="4" s="1"/>
  <c r="L33" i="4"/>
  <c r="O33" i="4" s="1"/>
  <c r="L32" i="4"/>
  <c r="O32" i="4" s="1"/>
  <c r="L45" i="4"/>
  <c r="O45" i="4" s="1"/>
  <c r="L36" i="4"/>
  <c r="O36" i="4" s="1"/>
  <c r="L22" i="4"/>
  <c r="O22" i="4" s="1"/>
  <c r="G49" i="4"/>
  <c r="G47" i="4" s="1"/>
  <c r="K43" i="4"/>
  <c r="K41" i="4" s="1"/>
  <c r="K18" i="4"/>
  <c r="K16" i="4" s="1"/>
  <c r="K15" i="4" s="1"/>
  <c r="G18" i="4"/>
  <c r="G16" i="4" s="1"/>
  <c r="G43" i="4"/>
  <c r="G41" i="4" s="1"/>
  <c r="K49" i="4"/>
  <c r="K47" i="4" s="1"/>
  <c r="G15" i="4" l="1"/>
  <c r="G13" i="4" s="1"/>
  <c r="I18" i="4"/>
  <c r="I16" i="4" s="1"/>
  <c r="K13" i="4"/>
  <c r="I15" i="4" l="1"/>
  <c r="I13" i="4" s="1"/>
  <c r="L50" i="4"/>
  <c r="M49" i="4"/>
  <c r="M47" i="4" s="1"/>
  <c r="M43" i="4"/>
  <c r="M41" i="4" s="1"/>
  <c r="L44" i="4"/>
  <c r="L20" i="4"/>
  <c r="M16" i="4"/>
  <c r="M15" i="4" l="1"/>
  <c r="M13" i="4" s="1"/>
  <c r="O20" i="4"/>
  <c r="L18" i="4"/>
  <c r="L16" i="4" s="1"/>
  <c r="O44" i="4"/>
  <c r="L43" i="4"/>
  <c r="O50" i="4"/>
  <c r="L49" i="4"/>
  <c r="O49" i="4" l="1"/>
  <c r="L47" i="4"/>
  <c r="O47" i="4" s="1"/>
  <c r="L41" i="4"/>
  <c r="O41" i="4" s="1"/>
  <c r="O43" i="4"/>
  <c r="L15" i="4" l="1"/>
  <c r="L13" i="4"/>
  <c r="O10" i="4" s="1"/>
  <c r="P10" i="4" s="1"/>
</calcChain>
</file>

<file path=xl/sharedStrings.xml><?xml version="1.0" encoding="utf-8"?>
<sst xmlns="http://schemas.openxmlformats.org/spreadsheetml/2006/main" count="198" uniqueCount="118">
  <si>
    <t>STT</t>
  </si>
  <si>
    <t>TMĐT</t>
  </si>
  <si>
    <t>Tổng số (tất cả các nguồn vốn)</t>
  </si>
  <si>
    <t>A</t>
  </si>
  <si>
    <t>B</t>
  </si>
  <si>
    <t>I</t>
  </si>
  <si>
    <t>Ghi chú</t>
  </si>
  <si>
    <t>Địa điểm XD</t>
  </si>
  <si>
    <t>Thời gian KC HT</t>
  </si>
  <si>
    <t>Số quyết định; ngày, tháng, năm ban hành</t>
  </si>
  <si>
    <t xml:space="preserve">Kế hoạch vốn năm 2026 </t>
  </si>
  <si>
    <t>a</t>
  </si>
  <si>
    <t>Dự án đã hoàn thành đưa vào sử dụng</t>
  </si>
  <si>
    <t>b</t>
  </si>
  <si>
    <t>Dự án chuyển tiếp</t>
  </si>
  <si>
    <t>c</t>
  </si>
  <si>
    <t>Dự án khởi công mới</t>
  </si>
  <si>
    <t>Trong đó: NSĐP</t>
  </si>
  <si>
    <t>II</t>
  </si>
  <si>
    <t>III</t>
  </si>
  <si>
    <t>IV</t>
  </si>
  <si>
    <t>V</t>
  </si>
  <si>
    <t>Dự kiến kế hoạch năm 2027</t>
  </si>
  <si>
    <t>Lĩnh vực Giao thông</t>
  </si>
  <si>
    <t>Nâng cấp, sửa chữa đường GTNT ấp thị Tứ đoạn từ Huỳnh Thanh Hoàng đến nhà Lưu Thành Nhân (3,5m), đoạn lộ chợ Rạch Gòi (4,5m).</t>
  </si>
  <si>
    <t>2026-2028</t>
  </si>
  <si>
    <t>Nâng cấp, sửa chữa đường GTNT ấp Xáng Mới đoạn từ Trạm Y tế đến cầu Xáng Mới</t>
  </si>
  <si>
    <t>Nâng cấp, sửa chữa đường GTNT ấp Xáng Mới đoạn từ QL61C đến nhà Nguyễn Hữu Hòa</t>
  </si>
  <si>
    <t>Nâng cấp, sửa chữa đường GTNT ấp Xáng Mới A đoạn từ nhà Đặng Thị Bê đến ranh ấp Láng Hầm</t>
  </si>
  <si>
    <t>Nâng cấp, sửa chữa đường GTNT ấp Xáng Mới C đoạn từ Nguyễn Thị Kim Ánh đến Lê Văn Hùng; Lê Văn Hon đến Lê Hồng Kỉnh; Đàm Thị Châm đến Nguyễn Thị Diệu.</t>
  </si>
  <si>
    <t>Nâng cấp, sửa chữa đường GTNT ấp Láng Hầm đoạn từ Lộ Ba Ngoan đến nhà Văn hóa</t>
  </si>
  <si>
    <t>Nâng cấp, sửa chữa đường GTNT ấp Láng Hầm A từ nhà Phòng Chí Nghĩa đến giáp ranh Xáng Mới A</t>
  </si>
  <si>
    <t xml:space="preserve">Nâng cấp, sửa chữa đường GTNT ấp Láng Hầm B đoạn từ Cầu Láng Hầm đến ngọn Đồng Hòa </t>
  </si>
  <si>
    <t>Nâng cấp, sửa chữa đường GTNT ấp Trầu Hôi A đoạn từ nhà Đặng Hữu Huệ đến nhà Trần Văn Hân</t>
  </si>
  <si>
    <t xml:space="preserve">Nâng cấp, sửa chữa đường GTNT đoạn giáp ranh Xẻo Cao A đến nhà Tám Kem; đoạn đầu ấp đến nhà Sáu Tới </t>
  </si>
  <si>
    <t>Nâng cấp, sửa chữa đường GTNT ấp So Đủa Lớn: đoạn từ cầu Hồng Thái đến nhà Dương Hoàng Phúc</t>
  </si>
  <si>
    <t>Nâng cấp, sửa chữa đường GTNT ấp So Đủa Lớn A từ nhà Trần Khánh Lâm đến Trần Văn Hải</t>
  </si>
  <si>
    <t>Nâng cấp, sửa chữa đường GTNT ấp Xẻo Cao A đoạn từ cầu Bảy Kiềm đến nhà ông Ba Mẫn</t>
  </si>
  <si>
    <t>Nâng cấp, sửa chữa đường GTNT ấp Phú Thạnh từ nhà văn hóa đến cầu ông Mai</t>
  </si>
  <si>
    <t>Nâng cấp, sửa chữa đường GTNT ấp Tân Thạnh Tây đoạn từ nhà Út Gạch đến ranh ấp Thạnh Lợi</t>
  </si>
  <si>
    <t>Nâng cấp, sửa chữa đường GTNT ấp Thạnh Lợi Tuyến Rạch Trầu Lớn</t>
  </si>
  <si>
    <t>Nâng cấp, sửa chữa đường GTNT ấp Thạnh Lợi A từ cầu 7 Sang đến nhà Trần Quốc Việt</t>
  </si>
  <si>
    <t>Nâng cấp, sửa chữa đường GTNT ấp Thạnh Mỹ đoạn từ cống Rạch Nhum đến nhà Nguyễn Văn Bảy</t>
  </si>
  <si>
    <t>Nâng cấp, sửa chữa đường GTNT ấp Thạnh Mỹ A đoạn từ mố cầu Ba Láng hướng về nhà chú 5 Vện</t>
  </si>
  <si>
    <t xml:space="preserve">Nâng cấp, sửa chữa đường GTNT ấp Thạnh Phú: Đoạn từ nhà Nguyễn Thị Hạnh hướng về cống Rạch Nhum; </t>
  </si>
  <si>
    <t>Lĩnh vực nông nghiệp, thủy sản, thủy lợi</t>
  </si>
  <si>
    <t>Xây dựng cống hở sáu nhỏ (ấp Xáng Mới)</t>
  </si>
  <si>
    <t>Lĩnh vực quản lý Nhà nước</t>
  </si>
  <si>
    <t>Xây dựng mới Kho lưu trữ trực thuộc UBND xã Thạnh Xuân</t>
  </si>
  <si>
    <t>Nâng cấp, sửa chữa Mặt trận tổ quốc xã Thạnh Xuân</t>
  </si>
  <si>
    <t>1274/QĐ-UBND ngày 14/5/2026</t>
  </si>
  <si>
    <t>1263/QĐ-UBND ngày 14/5/2026</t>
  </si>
  <si>
    <t>1262/QĐ-UBND ngày 14/5/2026</t>
  </si>
  <si>
    <t>1277/QĐ-UBND ngày 14/5/2026</t>
  </si>
  <si>
    <t>1276/QĐ-UBND ngày 14/5/2026</t>
  </si>
  <si>
    <t>1275/QĐ-UBND ngày 14/5/2026</t>
  </si>
  <si>
    <t>1273/QĐ-UBND ngày 14/5/2026</t>
  </si>
  <si>
    <t>1264/QĐ-UBND ngày 14/5/2026</t>
  </si>
  <si>
    <t>1266/QĐ-UBND ngày 14/5/2026</t>
  </si>
  <si>
    <t>1271/QĐ-UBND ngày 14/5/2026</t>
  </si>
  <si>
    <t>1268/QĐ-UBND ngày 14/5/2026</t>
  </si>
  <si>
    <t>1269/QĐ-UBND ngày 14/5/2026</t>
  </si>
  <si>
    <t>1265/QĐ-UBND ngày 14/5/2026</t>
  </si>
  <si>
    <t>1283/QĐ-UBND ngày 14/5/2026</t>
  </si>
  <si>
    <t>1267/QĐ-UBND ngày 14/5/2026</t>
  </si>
  <si>
    <t>1272/QĐ-UBND ngày 14/5/2026</t>
  </si>
  <si>
    <t>1270/QĐ-UBND ngày 14/5/2026</t>
  </si>
  <si>
    <t>1261/QĐ-UBND ngày 14/5/2026</t>
  </si>
  <si>
    <t>1284/QĐ-UBND ngày 14/5/2026</t>
  </si>
  <si>
    <t>1282/QĐ-UBND ngày 14/5/2026</t>
  </si>
  <si>
    <t>1281/QĐ-UBND ngày 14/5/2026</t>
  </si>
  <si>
    <t>Nâng cấp, sửa chữa đường GTNT ấp Xáng Mới B đoạn từ QL61C đến Ranh xã Tân Hòa</t>
  </si>
  <si>
    <t>1280/QĐ-UBND ngày 14/5/2026</t>
  </si>
  <si>
    <t>1279/QĐ-UBND ngày 14/5/2026</t>
  </si>
  <si>
    <t>1285/QĐ-UBND ngày 14/5/2026</t>
  </si>
  <si>
    <t>1278/QĐ-UBND ngày 14/5/2026</t>
  </si>
  <si>
    <t>Xây dựng cống hở Hai Thăng (ấp Xáng Mới)</t>
  </si>
  <si>
    <t>Lĩnh vực Y tế</t>
  </si>
  <si>
    <t>Lĩnh vực Văn hóa, thông tin và truyền thanh</t>
  </si>
  <si>
    <t>Nâng cấp, sửa chữa các nhà văn hóa trên địa bàn xã</t>
  </si>
  <si>
    <t>VI</t>
  </si>
  <si>
    <t>Lĩnh vực quốc phòng - an ninh</t>
  </si>
  <si>
    <t>2027-2029</t>
  </si>
  <si>
    <t>Kế hoạch đầu tư công trung hạn 2026-2030</t>
  </si>
  <si>
    <t>Ấp Thị Tứ</t>
  </si>
  <si>
    <t>Ấp Xáng Mới</t>
  </si>
  <si>
    <t>Ấp Xáng Mới A</t>
  </si>
  <si>
    <t>Ấp Xáng Mới B</t>
  </si>
  <si>
    <t>Ấp Xáng Mới C</t>
  </si>
  <si>
    <t>Ấp Láng Hầm</t>
  </si>
  <si>
    <t>Ấp Láng Hầm A</t>
  </si>
  <si>
    <t>Ấp Láng Hầm B</t>
  </si>
  <si>
    <t>Ấp Trầu Hôi A</t>
  </si>
  <si>
    <t>Ấp So Đũa Bé</t>
  </si>
  <si>
    <t>Ấp So Đũa Lớn</t>
  </si>
  <si>
    <t>Ấp So Đũa Lớn A</t>
  </si>
  <si>
    <t>Ấp Xẻo Cao A</t>
  </si>
  <si>
    <t>Ấp Phú Thạnh</t>
  </si>
  <si>
    <t>Ấp Tân Thạnh Tây</t>
  </si>
  <si>
    <t>Ấp Thạnh Lợi</t>
  </si>
  <si>
    <t>Ấp Thạnh Lợi A</t>
  </si>
  <si>
    <t>Ấp Thạnh Mỹ</t>
  </si>
  <si>
    <t>Ấp Thạnh Mỹ A</t>
  </si>
  <si>
    <t>Ấp Thạnh Phú</t>
  </si>
  <si>
    <t>Xã Thạnh Xuân</t>
  </si>
  <si>
    <t>Phụ lục</t>
  </si>
  <si>
    <t>(Kèm theo Tờ trình số           /TTr-UBND ngày          tháng           năm 2026 của Ủy ban nhân dân xã Thạnh Xuân)</t>
  </si>
  <si>
    <t>DANH MỤC DỰ ÁN DỰ KIẾN KẾ HOẠCH VỐN ĐẦU TƯ CÔNG NĂM 2027 (Nguồn vốn ngân sách địa phương)</t>
  </si>
  <si>
    <t>TỔNG CỘNG (A+B)</t>
  </si>
  <si>
    <t>Vốn thực hiện dự án</t>
  </si>
  <si>
    <t>Vốn chuẩn bị đầu tư</t>
  </si>
  <si>
    <t>Quyết định chủ trương đầu tư/Quyết định đầu tư</t>
  </si>
  <si>
    <t>Trung tâm văn hóa - thể thao xã</t>
  </si>
  <si>
    <t>xem lại nhu cầu</t>
  </si>
  <si>
    <t>Ban chỉ huy quân sự xã</t>
  </si>
  <si>
    <t>Trạm y tế xã</t>
  </si>
  <si>
    <r>
      <t xml:space="preserve">Danh mục dự án </t>
    </r>
    <r>
      <rPr>
        <b/>
        <vertAlign val="superscript"/>
        <sz val="11"/>
        <rFont val="Times New Roman"/>
        <family val="1"/>
      </rPr>
      <t>(2)</t>
    </r>
  </si>
  <si>
    <t>Lĩnh vực giáo dục và đào tạo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</si>
</sst>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\ _₫_-;\-* #,##0.00\ _₫_-;_-* &quot;-&quot;??\ _₫_-;_-@_-"/>
    <numFmt numFmtId="165" formatCode="\(0\)"/>
    <numFmt numFmtId="166" formatCode="_(* #,##0_);_(* \(#,##0\);_(* &quot;-&quot;??_);_(@_)"/>
    <numFmt numFmtId="167" formatCode="_-* #,##0\ _₫_-;\-* #,##0\ _₫_-;_-* &quot;-&quot;??\ _₫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vertAlign val="superscript"/>
      <sz val="11"/>
      <name val="Times New Roman"/>
      <family val="1"/>
    </font>
    <font>
      <b/>
      <i/>
      <sz val="1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37" fontId="11" fillId="0" borderId="1" xfId="1" applyNumberFormat="1" applyFont="1" applyFill="1" applyBorder="1" applyAlignment="1">
      <alignment horizontal="center" vertical="center" wrapText="1"/>
    </xf>
    <xf numFmtId="37" fontId="12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7" fontId="7" fillId="0" borderId="1" xfId="1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 vertical="center" wrapText="1"/>
    </xf>
    <xf numFmtId="167" fontId="7" fillId="0" borderId="1" xfId="1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166" fontId="7" fillId="0" borderId="1" xfId="1" applyNumberFormat="1" applyFont="1" applyFill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/>
    <xf numFmtId="167" fontId="7" fillId="0" borderId="0" xfId="0" applyNumberFormat="1" applyFont="1" applyFill="1"/>
    <xf numFmtId="167" fontId="3" fillId="0" borderId="0" xfId="0" applyNumberFormat="1" applyFont="1" applyFill="1"/>
    <xf numFmtId="167" fontId="3" fillId="0" borderId="0" xfId="1" applyNumberFormat="1" applyFont="1" applyFill="1"/>
    <xf numFmtId="167" fontId="7" fillId="0" borderId="0" xfId="1" applyNumberFormat="1" applyFont="1" applyFill="1"/>
    <xf numFmtId="0" fontId="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166" fontId="3" fillId="0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167" fontId="3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7" fontId="12" fillId="0" borderId="1" xfId="3" applyNumberFormat="1" applyFont="1" applyFill="1" applyBorder="1" applyAlignment="1">
      <alignment horizontal="center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49" fontId="12" fillId="0" borderId="1" xfId="4" applyNumberFormat="1" applyFont="1" applyFill="1" applyBorder="1" applyAlignment="1">
      <alignment horizontal="center" vertical="center" wrapText="1"/>
    </xf>
    <xf numFmtId="49" fontId="14" fillId="0" borderId="1" xfId="4" applyNumberFormat="1" applyFont="1" applyFill="1" applyBorder="1" applyAlignment="1">
      <alignment horizontal="center" vertical="center" wrapText="1"/>
    </xf>
    <xf numFmtId="167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5">
    <cellStyle name="Comma" xfId="1" builtinId="3"/>
    <cellStyle name="Comma 3" xfId="3"/>
    <cellStyle name="Normal" xfId="0" builtinId="0"/>
    <cellStyle name="Normal 2 2" xfId="4"/>
    <cellStyle name="Normal 6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5"/>
  <sheetViews>
    <sheetView tabSelected="1" topLeftCell="A61" zoomScale="85" zoomScaleNormal="85" zoomScaleSheetLayoutView="85" workbookViewId="0">
      <selection activeCell="C68" sqref="C68"/>
    </sheetView>
  </sheetViews>
  <sheetFormatPr defaultColWidth="9.140625" defaultRowHeight="15" x14ac:dyDescent="0.25"/>
  <cols>
    <col min="1" max="1" width="6.85546875" style="6" customWidth="1"/>
    <col min="2" max="2" width="21.7109375" style="6" customWidth="1"/>
    <col min="3" max="3" width="19.7109375" style="31" bestFit="1" customWidth="1"/>
    <col min="4" max="5" width="9.140625" style="6"/>
    <col min="6" max="6" width="9.5703125" style="6" customWidth="1"/>
    <col min="7" max="7" width="12.140625" style="6" customWidth="1"/>
    <col min="8" max="8" width="9.5703125" style="6" customWidth="1"/>
    <col min="9" max="9" width="10.140625" style="6" customWidth="1"/>
    <col min="10" max="10" width="11.28515625" style="6" customWidth="1"/>
    <col min="11" max="11" width="12.28515625" style="6" customWidth="1"/>
    <col min="12" max="12" width="10.5703125" style="6" customWidth="1"/>
    <col min="13" max="13" width="9.5703125" style="6" customWidth="1"/>
    <col min="14" max="14" width="5.5703125" style="6" customWidth="1"/>
    <col min="15" max="15" width="10.5703125" style="6" hidden="1" customWidth="1"/>
    <col min="16" max="16" width="0" style="6" hidden="1" customWidth="1"/>
    <col min="17" max="16384" width="9.140625" style="6"/>
  </cols>
  <sheetData>
    <row r="2" spans="1:16" ht="15" hidden="1" customHeight="1" x14ac:dyDescent="0.3"/>
    <row r="3" spans="1:16" ht="14.1" hidden="1" x14ac:dyDescent="0.3">
      <c r="A3" s="21"/>
    </row>
    <row r="4" spans="1:16" ht="15.75" x14ac:dyDescent="0.25">
      <c r="A4" s="43" t="s">
        <v>105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6" ht="15.75" x14ac:dyDescent="0.25">
      <c r="A5" s="43" t="s">
        <v>107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6" ht="15.75" x14ac:dyDescent="0.25">
      <c r="A6" s="44" t="s">
        <v>106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6" ht="14.1" x14ac:dyDescent="0.3">
      <c r="A7" s="22"/>
      <c r="N7" s="23"/>
    </row>
    <row r="8" spans="1:16" s="24" customFormat="1" ht="46.5" customHeight="1" x14ac:dyDescent="0.2">
      <c r="A8" s="42" t="s">
        <v>0</v>
      </c>
      <c r="B8" s="42" t="s">
        <v>116</v>
      </c>
      <c r="C8" s="42" t="s">
        <v>7</v>
      </c>
      <c r="D8" s="42" t="s">
        <v>8</v>
      </c>
      <c r="E8" s="42" t="s">
        <v>111</v>
      </c>
      <c r="F8" s="42"/>
      <c r="G8" s="42"/>
      <c r="H8" s="42" t="s">
        <v>83</v>
      </c>
      <c r="I8" s="42"/>
      <c r="J8" s="42" t="s">
        <v>10</v>
      </c>
      <c r="K8" s="42"/>
      <c r="L8" s="42" t="s">
        <v>22</v>
      </c>
      <c r="M8" s="42"/>
      <c r="N8" s="42" t="s">
        <v>6</v>
      </c>
    </row>
    <row r="9" spans="1:16" s="24" customFormat="1" ht="14.25" x14ac:dyDescent="0.2">
      <c r="A9" s="42"/>
      <c r="B9" s="42"/>
      <c r="C9" s="42"/>
      <c r="D9" s="42"/>
      <c r="E9" s="42" t="s">
        <v>9</v>
      </c>
      <c r="F9" s="42" t="s">
        <v>1</v>
      </c>
      <c r="G9" s="42"/>
      <c r="H9" s="42" t="s">
        <v>2</v>
      </c>
      <c r="I9" s="42" t="s">
        <v>17</v>
      </c>
      <c r="J9" s="42" t="s">
        <v>2</v>
      </c>
      <c r="K9" s="42" t="s">
        <v>17</v>
      </c>
      <c r="L9" s="42" t="s">
        <v>2</v>
      </c>
      <c r="M9" s="42" t="s">
        <v>17</v>
      </c>
      <c r="N9" s="42"/>
    </row>
    <row r="10" spans="1:16" s="24" customFormat="1" ht="14.1" customHeight="1" x14ac:dyDescent="0.2">
      <c r="A10" s="42"/>
      <c r="B10" s="42"/>
      <c r="C10" s="42"/>
      <c r="D10" s="42"/>
      <c r="E10" s="42"/>
      <c r="F10" s="42" t="s">
        <v>2</v>
      </c>
      <c r="G10" s="42" t="s">
        <v>17</v>
      </c>
      <c r="H10" s="42"/>
      <c r="I10" s="42"/>
      <c r="J10" s="42"/>
      <c r="K10" s="42"/>
      <c r="L10" s="42"/>
      <c r="M10" s="42"/>
      <c r="N10" s="42"/>
      <c r="O10" s="25">
        <f>L13+J13</f>
        <v>87700</v>
      </c>
      <c r="P10" s="25">
        <f>O10/2</f>
        <v>43850</v>
      </c>
    </row>
    <row r="11" spans="1:16" s="24" customFormat="1" ht="14.25" x14ac:dyDescent="0.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6" ht="14.1" x14ac:dyDescent="0.3">
      <c r="A12" s="7" t="s">
        <v>3</v>
      </c>
      <c r="B12" s="7" t="s">
        <v>4</v>
      </c>
      <c r="C12" s="7">
        <v>1</v>
      </c>
      <c r="D12" s="7">
        <v>3</v>
      </c>
      <c r="E12" s="7">
        <v>4</v>
      </c>
      <c r="F12" s="7">
        <v>5</v>
      </c>
      <c r="G12" s="7">
        <v>6</v>
      </c>
      <c r="H12" s="7">
        <v>7</v>
      </c>
      <c r="I12" s="7">
        <v>8</v>
      </c>
      <c r="J12" s="7">
        <v>11</v>
      </c>
      <c r="K12" s="7">
        <v>12</v>
      </c>
      <c r="L12" s="7">
        <v>15</v>
      </c>
      <c r="M12" s="7">
        <v>16</v>
      </c>
      <c r="N12" s="7">
        <v>19</v>
      </c>
    </row>
    <row r="13" spans="1:16" s="24" customFormat="1" ht="14.25" x14ac:dyDescent="0.2">
      <c r="A13" s="8"/>
      <c r="B13" s="8" t="s">
        <v>108</v>
      </c>
      <c r="C13" s="8"/>
      <c r="D13" s="8"/>
      <c r="E13" s="8"/>
      <c r="F13" s="9">
        <f>F14+F15</f>
        <v>96350</v>
      </c>
      <c r="G13" s="9">
        <f>G14+G15</f>
        <v>96350</v>
      </c>
      <c r="H13" s="9">
        <f t="shared" ref="H13:M13" si="0">H14+H15</f>
        <v>79150</v>
      </c>
      <c r="I13" s="9">
        <f t="shared" si="0"/>
        <v>79150</v>
      </c>
      <c r="J13" s="9">
        <f t="shared" si="0"/>
        <v>35586</v>
      </c>
      <c r="K13" s="9">
        <f t="shared" si="0"/>
        <v>35586</v>
      </c>
      <c r="L13" s="9">
        <f t="shared" si="0"/>
        <v>52114</v>
      </c>
      <c r="M13" s="9">
        <f t="shared" si="0"/>
        <v>52114</v>
      </c>
      <c r="N13" s="8"/>
    </row>
    <row r="14" spans="1:16" x14ac:dyDescent="0.25">
      <c r="A14" s="8" t="s">
        <v>3</v>
      </c>
      <c r="B14" s="10" t="s">
        <v>110</v>
      </c>
      <c r="C14" s="8"/>
      <c r="D14" s="8"/>
      <c r="E14" s="8"/>
      <c r="F14" s="9"/>
      <c r="G14" s="9"/>
      <c r="H14" s="9"/>
      <c r="I14" s="9"/>
      <c r="J14" s="9"/>
      <c r="K14" s="9"/>
      <c r="L14" s="9">
        <f>M14</f>
        <v>50</v>
      </c>
      <c r="M14" s="9">
        <v>50</v>
      </c>
      <c r="N14" s="11"/>
    </row>
    <row r="15" spans="1:16" x14ac:dyDescent="0.25">
      <c r="A15" s="7" t="s">
        <v>4</v>
      </c>
      <c r="B15" s="10" t="s">
        <v>109</v>
      </c>
      <c r="C15" s="7"/>
      <c r="D15" s="7"/>
      <c r="E15" s="7"/>
      <c r="F15" s="9">
        <f t="shared" ref="F15:M15" si="1">F16+F41+F47+F53+F58+F64+F68</f>
        <v>96350</v>
      </c>
      <c r="G15" s="9">
        <f t="shared" si="1"/>
        <v>96350</v>
      </c>
      <c r="H15" s="9">
        <f t="shared" si="1"/>
        <v>79150</v>
      </c>
      <c r="I15" s="9">
        <f t="shared" si="1"/>
        <v>79150</v>
      </c>
      <c r="J15" s="9">
        <f t="shared" si="1"/>
        <v>35586</v>
      </c>
      <c r="K15" s="9">
        <f t="shared" si="1"/>
        <v>35586</v>
      </c>
      <c r="L15" s="9">
        <f t="shared" si="1"/>
        <v>52064</v>
      </c>
      <c r="M15" s="9">
        <f t="shared" si="1"/>
        <v>52064</v>
      </c>
      <c r="N15" s="7"/>
      <c r="O15" s="26"/>
    </row>
    <row r="16" spans="1:16" x14ac:dyDescent="0.25">
      <c r="A16" s="12" t="s">
        <v>5</v>
      </c>
      <c r="B16" s="13" t="s">
        <v>23</v>
      </c>
      <c r="C16" s="32"/>
      <c r="D16" s="5"/>
      <c r="E16" s="5"/>
      <c r="F16" s="9">
        <f>F18+F40</f>
        <v>72100</v>
      </c>
      <c r="G16" s="9">
        <f t="shared" ref="G16:M16" si="2">G18+G40</f>
        <v>72100</v>
      </c>
      <c r="H16" s="9">
        <f t="shared" si="2"/>
        <v>72100</v>
      </c>
      <c r="I16" s="9">
        <f t="shared" si="2"/>
        <v>72100</v>
      </c>
      <c r="J16" s="9">
        <f t="shared" si="2"/>
        <v>32022</v>
      </c>
      <c r="K16" s="9">
        <f t="shared" si="2"/>
        <v>32022</v>
      </c>
      <c r="L16" s="9">
        <f t="shared" si="2"/>
        <v>40078</v>
      </c>
      <c r="M16" s="9">
        <f t="shared" si="2"/>
        <v>40078</v>
      </c>
      <c r="N16" s="5"/>
      <c r="O16" s="26"/>
    </row>
    <row r="17" spans="1:15" ht="30" x14ac:dyDescent="0.25">
      <c r="A17" s="3" t="s">
        <v>11</v>
      </c>
      <c r="B17" s="4" t="s">
        <v>12</v>
      </c>
      <c r="C17" s="32"/>
      <c r="D17" s="5"/>
      <c r="E17" s="5"/>
      <c r="F17" s="9"/>
      <c r="G17" s="9"/>
      <c r="H17" s="9"/>
      <c r="I17" s="9"/>
      <c r="J17" s="9"/>
      <c r="K17" s="9"/>
      <c r="L17" s="9"/>
      <c r="M17" s="9"/>
      <c r="N17" s="5"/>
    </row>
    <row r="18" spans="1:15" x14ac:dyDescent="0.25">
      <c r="A18" s="3" t="s">
        <v>13</v>
      </c>
      <c r="B18" s="4" t="s">
        <v>14</v>
      </c>
      <c r="C18" s="32"/>
      <c r="D18" s="5"/>
      <c r="E18" s="5"/>
      <c r="F18" s="9">
        <f>SUM(F19:F39)</f>
        <v>72100</v>
      </c>
      <c r="G18" s="9">
        <f t="shared" ref="G18:L18" si="3">SUM(G19:G39)</f>
        <v>72100</v>
      </c>
      <c r="H18" s="9">
        <f t="shared" si="3"/>
        <v>72100</v>
      </c>
      <c r="I18" s="9">
        <f t="shared" si="3"/>
        <v>72100</v>
      </c>
      <c r="J18" s="9">
        <f t="shared" si="3"/>
        <v>32022</v>
      </c>
      <c r="K18" s="9">
        <f t="shared" si="3"/>
        <v>32022</v>
      </c>
      <c r="L18" s="9">
        <f t="shared" si="3"/>
        <v>40078</v>
      </c>
      <c r="M18" s="9">
        <f>SUM(M19:M39)</f>
        <v>40078</v>
      </c>
      <c r="N18" s="5"/>
    </row>
    <row r="19" spans="1:15" ht="105" x14ac:dyDescent="0.25">
      <c r="A19" s="1">
        <v>1</v>
      </c>
      <c r="B19" s="14" t="s">
        <v>24</v>
      </c>
      <c r="C19" s="33" t="s">
        <v>84</v>
      </c>
      <c r="D19" s="7" t="s">
        <v>25</v>
      </c>
      <c r="E19" s="7" t="s">
        <v>50</v>
      </c>
      <c r="F19" s="35">
        <v>800</v>
      </c>
      <c r="G19" s="35">
        <f>F19</f>
        <v>800</v>
      </c>
      <c r="H19" s="35">
        <f>F19</f>
        <v>800</v>
      </c>
      <c r="I19" s="35">
        <f>G19</f>
        <v>800</v>
      </c>
      <c r="J19" s="35">
        <v>354</v>
      </c>
      <c r="K19" s="35">
        <f>J19</f>
        <v>354</v>
      </c>
      <c r="L19" s="35">
        <f>M19</f>
        <v>446</v>
      </c>
      <c r="M19" s="35">
        <f>G19-K19</f>
        <v>446</v>
      </c>
      <c r="N19" s="7"/>
      <c r="O19" s="27">
        <f t="shared" ref="O19:O52" si="4">F19-J19-L19</f>
        <v>0</v>
      </c>
    </row>
    <row r="20" spans="1:15" ht="60" x14ac:dyDescent="0.25">
      <c r="A20" s="1">
        <f>A19+1</f>
        <v>2</v>
      </c>
      <c r="B20" s="14" t="s">
        <v>26</v>
      </c>
      <c r="C20" s="33" t="s">
        <v>85</v>
      </c>
      <c r="D20" s="7" t="s">
        <v>25</v>
      </c>
      <c r="E20" s="7" t="s">
        <v>51</v>
      </c>
      <c r="F20" s="35">
        <v>1000</v>
      </c>
      <c r="G20" s="35">
        <f t="shared" ref="G20:G39" si="5">F20</f>
        <v>1000</v>
      </c>
      <c r="H20" s="35">
        <f t="shared" ref="H20:H39" si="6">F20</f>
        <v>1000</v>
      </c>
      <c r="I20" s="35">
        <f t="shared" ref="I20:I39" si="7">G20</f>
        <v>1000</v>
      </c>
      <c r="J20" s="35">
        <v>454</v>
      </c>
      <c r="K20" s="35">
        <f t="shared" ref="K20:K39" si="8">J20</f>
        <v>454</v>
      </c>
      <c r="L20" s="35">
        <f t="shared" ref="L20:L39" si="9">M20</f>
        <v>546</v>
      </c>
      <c r="M20" s="35">
        <f t="shared" ref="M20:M39" si="10">G20-K20</f>
        <v>546</v>
      </c>
      <c r="N20" s="5"/>
      <c r="O20" s="27">
        <f t="shared" si="4"/>
        <v>0</v>
      </c>
    </row>
    <row r="21" spans="1:15" ht="75" x14ac:dyDescent="0.25">
      <c r="A21" s="1">
        <f t="shared" ref="A21:A39" si="11">A20+1</f>
        <v>3</v>
      </c>
      <c r="B21" s="14" t="s">
        <v>27</v>
      </c>
      <c r="C21" s="33" t="s">
        <v>85</v>
      </c>
      <c r="D21" s="7" t="s">
        <v>25</v>
      </c>
      <c r="E21" s="7" t="s">
        <v>52</v>
      </c>
      <c r="F21" s="35">
        <v>3000</v>
      </c>
      <c r="G21" s="35">
        <f t="shared" si="5"/>
        <v>3000</v>
      </c>
      <c r="H21" s="35">
        <f t="shared" si="6"/>
        <v>3000</v>
      </c>
      <c r="I21" s="35">
        <f t="shared" si="7"/>
        <v>3000</v>
      </c>
      <c r="J21" s="35">
        <v>1254</v>
      </c>
      <c r="K21" s="35">
        <f t="shared" si="8"/>
        <v>1254</v>
      </c>
      <c r="L21" s="35">
        <f t="shared" si="9"/>
        <v>1746</v>
      </c>
      <c r="M21" s="35">
        <f t="shared" si="10"/>
        <v>1746</v>
      </c>
      <c r="N21" s="5"/>
      <c r="O21" s="27">
        <f t="shared" si="4"/>
        <v>0</v>
      </c>
    </row>
    <row r="22" spans="1:15" ht="75" x14ac:dyDescent="0.25">
      <c r="A22" s="1">
        <f t="shared" si="11"/>
        <v>4</v>
      </c>
      <c r="B22" s="14" t="s">
        <v>28</v>
      </c>
      <c r="C22" s="33" t="s">
        <v>86</v>
      </c>
      <c r="D22" s="7" t="s">
        <v>25</v>
      </c>
      <c r="E22" s="7" t="s">
        <v>53</v>
      </c>
      <c r="F22" s="35">
        <v>3500</v>
      </c>
      <c r="G22" s="35">
        <f t="shared" si="5"/>
        <v>3500</v>
      </c>
      <c r="H22" s="35">
        <f t="shared" si="6"/>
        <v>3500</v>
      </c>
      <c r="I22" s="35">
        <f t="shared" si="7"/>
        <v>3500</v>
      </c>
      <c r="J22" s="35">
        <v>1504</v>
      </c>
      <c r="K22" s="35">
        <f t="shared" si="8"/>
        <v>1504</v>
      </c>
      <c r="L22" s="35">
        <f t="shared" si="9"/>
        <v>1996</v>
      </c>
      <c r="M22" s="35">
        <f t="shared" si="10"/>
        <v>1996</v>
      </c>
      <c r="N22" s="5"/>
      <c r="O22" s="27">
        <f t="shared" si="4"/>
        <v>0</v>
      </c>
    </row>
    <row r="23" spans="1:15" ht="60" x14ac:dyDescent="0.25">
      <c r="A23" s="1">
        <f t="shared" si="11"/>
        <v>5</v>
      </c>
      <c r="B23" s="14" t="s">
        <v>71</v>
      </c>
      <c r="C23" s="33" t="s">
        <v>87</v>
      </c>
      <c r="D23" s="7" t="s">
        <v>25</v>
      </c>
      <c r="E23" s="7" t="s">
        <v>54</v>
      </c>
      <c r="F23" s="35">
        <v>1200</v>
      </c>
      <c r="G23" s="35">
        <f t="shared" si="5"/>
        <v>1200</v>
      </c>
      <c r="H23" s="35">
        <f t="shared" si="6"/>
        <v>1200</v>
      </c>
      <c r="I23" s="35">
        <f t="shared" si="7"/>
        <v>1200</v>
      </c>
      <c r="J23" s="35">
        <v>504</v>
      </c>
      <c r="K23" s="35">
        <f t="shared" si="8"/>
        <v>504</v>
      </c>
      <c r="L23" s="35">
        <f t="shared" si="9"/>
        <v>696</v>
      </c>
      <c r="M23" s="35">
        <f t="shared" si="10"/>
        <v>696</v>
      </c>
      <c r="N23" s="5"/>
      <c r="O23" s="27">
        <f t="shared" si="4"/>
        <v>0</v>
      </c>
    </row>
    <row r="24" spans="1:15" ht="120" x14ac:dyDescent="0.25">
      <c r="A24" s="1">
        <f t="shared" si="11"/>
        <v>6</v>
      </c>
      <c r="B24" s="14" t="s">
        <v>29</v>
      </c>
      <c r="C24" s="33" t="s">
        <v>88</v>
      </c>
      <c r="D24" s="7" t="s">
        <v>25</v>
      </c>
      <c r="E24" s="7" t="s">
        <v>55</v>
      </c>
      <c r="F24" s="35">
        <v>3500</v>
      </c>
      <c r="G24" s="35">
        <f t="shared" si="5"/>
        <v>3500</v>
      </c>
      <c r="H24" s="35">
        <f t="shared" si="6"/>
        <v>3500</v>
      </c>
      <c r="I24" s="35">
        <f t="shared" si="7"/>
        <v>3500</v>
      </c>
      <c r="J24" s="35">
        <v>1504</v>
      </c>
      <c r="K24" s="35">
        <f t="shared" si="8"/>
        <v>1504</v>
      </c>
      <c r="L24" s="35">
        <f t="shared" si="9"/>
        <v>1996</v>
      </c>
      <c r="M24" s="35">
        <f t="shared" si="10"/>
        <v>1996</v>
      </c>
      <c r="N24" s="5"/>
      <c r="O24" s="27">
        <f t="shared" si="4"/>
        <v>0</v>
      </c>
    </row>
    <row r="25" spans="1:15" ht="75" x14ac:dyDescent="0.25">
      <c r="A25" s="1">
        <f t="shared" si="11"/>
        <v>7</v>
      </c>
      <c r="B25" s="14" t="s">
        <v>30</v>
      </c>
      <c r="C25" s="33" t="s">
        <v>89</v>
      </c>
      <c r="D25" s="7" t="s">
        <v>25</v>
      </c>
      <c r="E25" s="7" t="s">
        <v>56</v>
      </c>
      <c r="F25" s="35">
        <v>5500</v>
      </c>
      <c r="G25" s="35">
        <f t="shared" si="5"/>
        <v>5500</v>
      </c>
      <c r="H25" s="35">
        <f t="shared" si="6"/>
        <v>5500</v>
      </c>
      <c r="I25" s="35">
        <f t="shared" si="7"/>
        <v>5500</v>
      </c>
      <c r="J25" s="35">
        <v>2504</v>
      </c>
      <c r="K25" s="35">
        <f t="shared" si="8"/>
        <v>2504</v>
      </c>
      <c r="L25" s="35">
        <f t="shared" si="9"/>
        <v>2996</v>
      </c>
      <c r="M25" s="35">
        <f t="shared" si="10"/>
        <v>2996</v>
      </c>
      <c r="N25" s="5"/>
      <c r="O25" s="27">
        <f t="shared" si="4"/>
        <v>0</v>
      </c>
    </row>
    <row r="26" spans="1:15" ht="75" x14ac:dyDescent="0.25">
      <c r="A26" s="1">
        <f t="shared" si="11"/>
        <v>8</v>
      </c>
      <c r="B26" s="14" t="s">
        <v>31</v>
      </c>
      <c r="C26" s="33" t="s">
        <v>90</v>
      </c>
      <c r="D26" s="7" t="s">
        <v>25</v>
      </c>
      <c r="E26" s="7" t="s">
        <v>57</v>
      </c>
      <c r="F26" s="35">
        <v>800</v>
      </c>
      <c r="G26" s="35">
        <f t="shared" si="5"/>
        <v>800</v>
      </c>
      <c r="H26" s="35">
        <f t="shared" si="6"/>
        <v>800</v>
      </c>
      <c r="I26" s="35">
        <f t="shared" si="7"/>
        <v>800</v>
      </c>
      <c r="J26" s="35">
        <v>354</v>
      </c>
      <c r="K26" s="35">
        <f t="shared" si="8"/>
        <v>354</v>
      </c>
      <c r="L26" s="35">
        <f t="shared" si="9"/>
        <v>446</v>
      </c>
      <c r="M26" s="35">
        <f t="shared" si="10"/>
        <v>446</v>
      </c>
      <c r="N26" s="5"/>
      <c r="O26" s="27">
        <f t="shared" si="4"/>
        <v>0</v>
      </c>
    </row>
    <row r="27" spans="1:15" ht="75" x14ac:dyDescent="0.25">
      <c r="A27" s="1">
        <f t="shared" si="11"/>
        <v>9</v>
      </c>
      <c r="B27" s="14" t="s">
        <v>32</v>
      </c>
      <c r="C27" s="33" t="s">
        <v>91</v>
      </c>
      <c r="D27" s="7" t="s">
        <v>25</v>
      </c>
      <c r="E27" s="7" t="s">
        <v>58</v>
      </c>
      <c r="F27" s="35">
        <v>2500</v>
      </c>
      <c r="G27" s="35">
        <f t="shared" si="5"/>
        <v>2500</v>
      </c>
      <c r="H27" s="35">
        <f t="shared" si="6"/>
        <v>2500</v>
      </c>
      <c r="I27" s="35">
        <f t="shared" si="7"/>
        <v>2500</v>
      </c>
      <c r="J27" s="35">
        <v>1154</v>
      </c>
      <c r="K27" s="35">
        <f t="shared" si="8"/>
        <v>1154</v>
      </c>
      <c r="L27" s="35">
        <f t="shared" si="9"/>
        <v>1346</v>
      </c>
      <c r="M27" s="35">
        <f t="shared" si="10"/>
        <v>1346</v>
      </c>
      <c r="N27" s="5"/>
      <c r="O27" s="27">
        <f t="shared" si="4"/>
        <v>0</v>
      </c>
    </row>
    <row r="28" spans="1:15" ht="75" x14ac:dyDescent="0.25">
      <c r="A28" s="1">
        <f t="shared" si="11"/>
        <v>10</v>
      </c>
      <c r="B28" s="14" t="s">
        <v>33</v>
      </c>
      <c r="C28" s="33" t="s">
        <v>92</v>
      </c>
      <c r="D28" s="7" t="s">
        <v>25</v>
      </c>
      <c r="E28" s="7" t="s">
        <v>59</v>
      </c>
      <c r="F28" s="35">
        <v>1200</v>
      </c>
      <c r="G28" s="35">
        <f t="shared" si="5"/>
        <v>1200</v>
      </c>
      <c r="H28" s="35">
        <f t="shared" si="6"/>
        <v>1200</v>
      </c>
      <c r="I28" s="35">
        <f t="shared" si="7"/>
        <v>1200</v>
      </c>
      <c r="J28" s="35">
        <v>504</v>
      </c>
      <c r="K28" s="35">
        <f t="shared" si="8"/>
        <v>504</v>
      </c>
      <c r="L28" s="35">
        <f t="shared" si="9"/>
        <v>696</v>
      </c>
      <c r="M28" s="35">
        <f t="shared" si="10"/>
        <v>696</v>
      </c>
      <c r="N28" s="5"/>
      <c r="O28" s="27">
        <f t="shared" si="4"/>
        <v>0</v>
      </c>
    </row>
    <row r="29" spans="1:15" ht="75" x14ac:dyDescent="0.25">
      <c r="A29" s="1">
        <f t="shared" si="11"/>
        <v>11</v>
      </c>
      <c r="B29" s="14" t="s">
        <v>34</v>
      </c>
      <c r="C29" s="33" t="s">
        <v>93</v>
      </c>
      <c r="D29" s="7" t="s">
        <v>25</v>
      </c>
      <c r="E29" s="7" t="s">
        <v>60</v>
      </c>
      <c r="F29" s="35">
        <v>5000</v>
      </c>
      <c r="G29" s="35">
        <f t="shared" si="5"/>
        <v>5000</v>
      </c>
      <c r="H29" s="35">
        <f t="shared" si="6"/>
        <v>5000</v>
      </c>
      <c r="I29" s="35">
        <f t="shared" si="7"/>
        <v>5000</v>
      </c>
      <c r="J29" s="35">
        <v>2254</v>
      </c>
      <c r="K29" s="35">
        <f t="shared" si="8"/>
        <v>2254</v>
      </c>
      <c r="L29" s="35">
        <f t="shared" si="9"/>
        <v>2746</v>
      </c>
      <c r="M29" s="35">
        <f t="shared" si="10"/>
        <v>2746</v>
      </c>
      <c r="N29" s="5"/>
      <c r="O29" s="27">
        <f t="shared" si="4"/>
        <v>0</v>
      </c>
    </row>
    <row r="30" spans="1:15" ht="75" x14ac:dyDescent="0.25">
      <c r="A30" s="1">
        <f t="shared" si="11"/>
        <v>12</v>
      </c>
      <c r="B30" s="14" t="s">
        <v>35</v>
      </c>
      <c r="C30" s="33" t="s">
        <v>94</v>
      </c>
      <c r="D30" s="7" t="s">
        <v>25</v>
      </c>
      <c r="E30" s="7" t="s">
        <v>61</v>
      </c>
      <c r="F30" s="35">
        <v>7200</v>
      </c>
      <c r="G30" s="35">
        <f t="shared" si="5"/>
        <v>7200</v>
      </c>
      <c r="H30" s="35">
        <f t="shared" si="6"/>
        <v>7200</v>
      </c>
      <c r="I30" s="35">
        <f t="shared" si="7"/>
        <v>7200</v>
      </c>
      <c r="J30" s="35">
        <v>3254</v>
      </c>
      <c r="K30" s="35">
        <f t="shared" si="8"/>
        <v>3254</v>
      </c>
      <c r="L30" s="35">
        <f t="shared" si="9"/>
        <v>3946</v>
      </c>
      <c r="M30" s="35">
        <f t="shared" si="10"/>
        <v>3946</v>
      </c>
      <c r="N30" s="5"/>
      <c r="O30" s="27">
        <f t="shared" si="4"/>
        <v>0</v>
      </c>
    </row>
    <row r="31" spans="1:15" ht="75" x14ac:dyDescent="0.25">
      <c r="A31" s="1">
        <f t="shared" si="11"/>
        <v>13</v>
      </c>
      <c r="B31" s="14" t="s">
        <v>36</v>
      </c>
      <c r="C31" s="33" t="s">
        <v>95</v>
      </c>
      <c r="D31" s="7" t="s">
        <v>25</v>
      </c>
      <c r="E31" s="7" t="s">
        <v>62</v>
      </c>
      <c r="F31" s="35">
        <v>5000</v>
      </c>
      <c r="G31" s="35">
        <f t="shared" si="5"/>
        <v>5000</v>
      </c>
      <c r="H31" s="35">
        <f t="shared" si="6"/>
        <v>5000</v>
      </c>
      <c r="I31" s="35">
        <f t="shared" si="7"/>
        <v>5000</v>
      </c>
      <c r="J31" s="35">
        <v>2204</v>
      </c>
      <c r="K31" s="35">
        <f t="shared" si="8"/>
        <v>2204</v>
      </c>
      <c r="L31" s="35">
        <f t="shared" si="9"/>
        <v>2796</v>
      </c>
      <c r="M31" s="35">
        <f t="shared" si="10"/>
        <v>2796</v>
      </c>
      <c r="N31" s="5"/>
      <c r="O31" s="27">
        <f t="shared" si="4"/>
        <v>0</v>
      </c>
    </row>
    <row r="32" spans="1:15" ht="75" x14ac:dyDescent="0.25">
      <c r="A32" s="1">
        <f t="shared" si="11"/>
        <v>14</v>
      </c>
      <c r="B32" s="14" t="s">
        <v>37</v>
      </c>
      <c r="C32" s="33" t="s">
        <v>96</v>
      </c>
      <c r="D32" s="7" t="s">
        <v>25</v>
      </c>
      <c r="E32" s="7" t="s">
        <v>63</v>
      </c>
      <c r="F32" s="35">
        <v>6200</v>
      </c>
      <c r="G32" s="35">
        <f t="shared" si="5"/>
        <v>6200</v>
      </c>
      <c r="H32" s="35">
        <f t="shared" si="6"/>
        <v>6200</v>
      </c>
      <c r="I32" s="35">
        <f t="shared" si="7"/>
        <v>6200</v>
      </c>
      <c r="J32" s="35">
        <v>2604</v>
      </c>
      <c r="K32" s="35">
        <f t="shared" si="8"/>
        <v>2604</v>
      </c>
      <c r="L32" s="35">
        <f t="shared" si="9"/>
        <v>3596</v>
      </c>
      <c r="M32" s="35">
        <f t="shared" si="10"/>
        <v>3596</v>
      </c>
      <c r="N32" s="5"/>
      <c r="O32" s="27">
        <f t="shared" si="4"/>
        <v>0</v>
      </c>
    </row>
    <row r="33" spans="1:15" ht="60" x14ac:dyDescent="0.25">
      <c r="A33" s="1">
        <f t="shared" si="11"/>
        <v>15</v>
      </c>
      <c r="B33" s="14" t="s">
        <v>38</v>
      </c>
      <c r="C33" s="33" t="s">
        <v>97</v>
      </c>
      <c r="D33" s="7" t="s">
        <v>25</v>
      </c>
      <c r="E33" s="7" t="s">
        <v>64</v>
      </c>
      <c r="F33" s="35">
        <v>1400</v>
      </c>
      <c r="G33" s="35">
        <f t="shared" si="5"/>
        <v>1400</v>
      </c>
      <c r="H33" s="35">
        <f t="shared" si="6"/>
        <v>1400</v>
      </c>
      <c r="I33" s="35">
        <f t="shared" si="7"/>
        <v>1400</v>
      </c>
      <c r="J33" s="35">
        <v>804</v>
      </c>
      <c r="K33" s="35">
        <f t="shared" si="8"/>
        <v>804</v>
      </c>
      <c r="L33" s="35">
        <f t="shared" si="9"/>
        <v>596</v>
      </c>
      <c r="M33" s="35">
        <f t="shared" si="10"/>
        <v>596</v>
      </c>
      <c r="N33" s="5"/>
      <c r="O33" s="27">
        <f t="shared" si="4"/>
        <v>0</v>
      </c>
    </row>
    <row r="34" spans="1:15" ht="75" x14ac:dyDescent="0.25">
      <c r="A34" s="1">
        <f t="shared" si="11"/>
        <v>16</v>
      </c>
      <c r="B34" s="14" t="s">
        <v>39</v>
      </c>
      <c r="C34" s="33" t="s">
        <v>98</v>
      </c>
      <c r="D34" s="7" t="s">
        <v>25</v>
      </c>
      <c r="E34" s="7" t="s">
        <v>65</v>
      </c>
      <c r="F34" s="35">
        <v>4800</v>
      </c>
      <c r="G34" s="35">
        <f t="shared" si="5"/>
        <v>4800</v>
      </c>
      <c r="H34" s="35">
        <f t="shared" si="6"/>
        <v>4800</v>
      </c>
      <c r="I34" s="35">
        <f t="shared" si="7"/>
        <v>4800</v>
      </c>
      <c r="J34" s="35">
        <v>2104</v>
      </c>
      <c r="K34" s="35">
        <f t="shared" si="8"/>
        <v>2104</v>
      </c>
      <c r="L34" s="35">
        <f t="shared" si="9"/>
        <v>2696</v>
      </c>
      <c r="M34" s="35">
        <f t="shared" si="10"/>
        <v>2696</v>
      </c>
      <c r="N34" s="5"/>
      <c r="O34" s="27">
        <f t="shared" si="4"/>
        <v>0</v>
      </c>
    </row>
    <row r="35" spans="1:15" ht="60" x14ac:dyDescent="0.25">
      <c r="A35" s="1">
        <f t="shared" si="11"/>
        <v>17</v>
      </c>
      <c r="B35" s="14" t="s">
        <v>40</v>
      </c>
      <c r="C35" s="33" t="s">
        <v>99</v>
      </c>
      <c r="D35" s="7" t="s">
        <v>25</v>
      </c>
      <c r="E35" s="7" t="s">
        <v>66</v>
      </c>
      <c r="F35" s="35">
        <v>2500</v>
      </c>
      <c r="G35" s="35">
        <f t="shared" si="5"/>
        <v>2500</v>
      </c>
      <c r="H35" s="35">
        <f t="shared" si="6"/>
        <v>2500</v>
      </c>
      <c r="I35" s="35">
        <f t="shared" si="7"/>
        <v>2500</v>
      </c>
      <c r="J35" s="35">
        <v>1104</v>
      </c>
      <c r="K35" s="35">
        <f t="shared" si="8"/>
        <v>1104</v>
      </c>
      <c r="L35" s="35">
        <f t="shared" si="9"/>
        <v>1396</v>
      </c>
      <c r="M35" s="35">
        <f t="shared" si="10"/>
        <v>1396</v>
      </c>
      <c r="N35" s="5"/>
      <c r="O35" s="27">
        <f t="shared" si="4"/>
        <v>0</v>
      </c>
    </row>
    <row r="36" spans="1:15" ht="75" x14ac:dyDescent="0.25">
      <c r="A36" s="1">
        <f t="shared" si="11"/>
        <v>18</v>
      </c>
      <c r="B36" s="14" t="s">
        <v>41</v>
      </c>
      <c r="C36" s="33" t="s">
        <v>100</v>
      </c>
      <c r="D36" s="7" t="s">
        <v>25</v>
      </c>
      <c r="E36" s="7" t="s">
        <v>67</v>
      </c>
      <c r="F36" s="35">
        <v>2000</v>
      </c>
      <c r="G36" s="35">
        <f t="shared" si="5"/>
        <v>2000</v>
      </c>
      <c r="H36" s="35">
        <f t="shared" si="6"/>
        <v>2000</v>
      </c>
      <c r="I36" s="35">
        <f t="shared" si="7"/>
        <v>2000</v>
      </c>
      <c r="J36" s="35">
        <v>1071</v>
      </c>
      <c r="K36" s="35">
        <f t="shared" si="8"/>
        <v>1071</v>
      </c>
      <c r="L36" s="35">
        <f t="shared" si="9"/>
        <v>929</v>
      </c>
      <c r="M36" s="35">
        <f t="shared" si="10"/>
        <v>929</v>
      </c>
      <c r="N36" s="5"/>
      <c r="O36" s="27">
        <f t="shared" si="4"/>
        <v>0</v>
      </c>
    </row>
    <row r="37" spans="1:15" ht="75" x14ac:dyDescent="0.25">
      <c r="A37" s="1">
        <f t="shared" si="11"/>
        <v>19</v>
      </c>
      <c r="B37" s="14" t="s">
        <v>42</v>
      </c>
      <c r="C37" s="33" t="s">
        <v>101</v>
      </c>
      <c r="D37" s="7" t="s">
        <v>25</v>
      </c>
      <c r="E37" s="7" t="s">
        <v>68</v>
      </c>
      <c r="F37" s="35">
        <v>7200</v>
      </c>
      <c r="G37" s="35">
        <f t="shared" si="5"/>
        <v>7200</v>
      </c>
      <c r="H37" s="35">
        <f t="shared" si="6"/>
        <v>7200</v>
      </c>
      <c r="I37" s="35">
        <f t="shared" si="7"/>
        <v>7200</v>
      </c>
      <c r="J37" s="35">
        <v>3025</v>
      </c>
      <c r="K37" s="35">
        <f t="shared" si="8"/>
        <v>3025</v>
      </c>
      <c r="L37" s="35">
        <f t="shared" si="9"/>
        <v>4175</v>
      </c>
      <c r="M37" s="35">
        <f t="shared" si="10"/>
        <v>4175</v>
      </c>
      <c r="N37" s="5"/>
      <c r="O37" s="27">
        <f t="shared" si="4"/>
        <v>0</v>
      </c>
    </row>
    <row r="38" spans="1:15" ht="75" x14ac:dyDescent="0.25">
      <c r="A38" s="1">
        <f t="shared" si="11"/>
        <v>20</v>
      </c>
      <c r="B38" s="14" t="s">
        <v>43</v>
      </c>
      <c r="C38" s="33" t="s">
        <v>102</v>
      </c>
      <c r="D38" s="7" t="s">
        <v>25</v>
      </c>
      <c r="E38" s="7" t="s">
        <v>69</v>
      </c>
      <c r="F38" s="35">
        <v>5000</v>
      </c>
      <c r="G38" s="35">
        <f t="shared" si="5"/>
        <v>5000</v>
      </c>
      <c r="H38" s="35">
        <f t="shared" si="6"/>
        <v>5000</v>
      </c>
      <c r="I38" s="35">
        <f t="shared" si="7"/>
        <v>5000</v>
      </c>
      <c r="J38" s="35">
        <v>2254</v>
      </c>
      <c r="K38" s="35">
        <f t="shared" si="8"/>
        <v>2254</v>
      </c>
      <c r="L38" s="35">
        <f t="shared" si="9"/>
        <v>2746</v>
      </c>
      <c r="M38" s="35">
        <f t="shared" si="10"/>
        <v>2746</v>
      </c>
      <c r="N38" s="5"/>
      <c r="O38" s="27">
        <f t="shared" si="4"/>
        <v>0</v>
      </c>
    </row>
    <row r="39" spans="1:15" ht="90" x14ac:dyDescent="0.25">
      <c r="A39" s="1">
        <f t="shared" si="11"/>
        <v>21</v>
      </c>
      <c r="B39" s="14" t="s">
        <v>44</v>
      </c>
      <c r="C39" s="33" t="s">
        <v>103</v>
      </c>
      <c r="D39" s="7" t="s">
        <v>25</v>
      </c>
      <c r="E39" s="7" t="s">
        <v>70</v>
      </c>
      <c r="F39" s="35">
        <v>2800</v>
      </c>
      <c r="G39" s="35">
        <f t="shared" si="5"/>
        <v>2800</v>
      </c>
      <c r="H39" s="35">
        <f t="shared" si="6"/>
        <v>2800</v>
      </c>
      <c r="I39" s="35">
        <f t="shared" si="7"/>
        <v>2800</v>
      </c>
      <c r="J39" s="35">
        <v>1254</v>
      </c>
      <c r="K39" s="35">
        <f t="shared" si="8"/>
        <v>1254</v>
      </c>
      <c r="L39" s="35">
        <f t="shared" si="9"/>
        <v>1546</v>
      </c>
      <c r="M39" s="35">
        <f t="shared" si="10"/>
        <v>1546</v>
      </c>
      <c r="N39" s="5"/>
      <c r="O39" s="27">
        <f t="shared" si="4"/>
        <v>0</v>
      </c>
    </row>
    <row r="40" spans="1:15" ht="18.75" x14ac:dyDescent="0.25">
      <c r="A40" s="3" t="s">
        <v>15</v>
      </c>
      <c r="B40" s="4" t="s">
        <v>16</v>
      </c>
      <c r="C40" s="32"/>
      <c r="D40" s="36"/>
      <c r="E40" s="37"/>
      <c r="F40" s="38"/>
      <c r="G40" s="38"/>
      <c r="H40" s="35"/>
      <c r="I40" s="35"/>
      <c r="J40" s="38"/>
      <c r="K40" s="38"/>
      <c r="L40" s="35"/>
      <c r="M40" s="35"/>
      <c r="N40" s="5"/>
      <c r="O40" s="27">
        <f t="shared" si="4"/>
        <v>0</v>
      </c>
    </row>
    <row r="41" spans="1:15" s="24" customFormat="1" ht="18.75" x14ac:dyDescent="0.2">
      <c r="A41" s="15" t="s">
        <v>18</v>
      </c>
      <c r="B41" s="16" t="s">
        <v>45</v>
      </c>
      <c r="C41" s="34"/>
      <c r="D41" s="20"/>
      <c r="E41" s="40"/>
      <c r="F41" s="41">
        <f>F43+F46</f>
        <v>2400</v>
      </c>
      <c r="G41" s="41">
        <f t="shared" ref="G41:M41" si="12">G43+G46</f>
        <v>2400</v>
      </c>
      <c r="H41" s="41">
        <f t="shared" si="12"/>
        <v>2400</v>
      </c>
      <c r="I41" s="41">
        <f t="shared" si="12"/>
        <v>2400</v>
      </c>
      <c r="J41" s="41">
        <f t="shared" si="12"/>
        <v>1208</v>
      </c>
      <c r="K41" s="41">
        <f t="shared" si="12"/>
        <v>1208</v>
      </c>
      <c r="L41" s="41">
        <f t="shared" si="12"/>
        <v>1192</v>
      </c>
      <c r="M41" s="41">
        <f t="shared" si="12"/>
        <v>1192</v>
      </c>
      <c r="N41" s="18"/>
      <c r="O41" s="28">
        <f t="shared" si="4"/>
        <v>0</v>
      </c>
    </row>
    <row r="42" spans="1:15" ht="30" x14ac:dyDescent="0.25">
      <c r="A42" s="3" t="s">
        <v>11</v>
      </c>
      <c r="B42" s="4" t="s">
        <v>12</v>
      </c>
      <c r="C42" s="32"/>
      <c r="D42" s="7"/>
      <c r="E42" s="39"/>
      <c r="F42" s="35"/>
      <c r="G42" s="35"/>
      <c r="H42" s="35"/>
      <c r="I42" s="35"/>
      <c r="J42" s="35"/>
      <c r="K42" s="35"/>
      <c r="L42" s="35"/>
      <c r="M42" s="35"/>
      <c r="N42" s="5"/>
      <c r="O42" s="27">
        <f t="shared" si="4"/>
        <v>0</v>
      </c>
    </row>
    <row r="43" spans="1:15" ht="18.75" x14ac:dyDescent="0.25">
      <c r="A43" s="3" t="s">
        <v>13</v>
      </c>
      <c r="B43" s="4" t="s">
        <v>14</v>
      </c>
      <c r="C43" s="32"/>
      <c r="D43" s="7"/>
      <c r="E43" s="39"/>
      <c r="F43" s="35">
        <f>SUM(F44:F45)</f>
        <v>2400</v>
      </c>
      <c r="G43" s="35">
        <f t="shared" ref="G43:L43" si="13">SUM(G44:G45)</f>
        <v>2400</v>
      </c>
      <c r="H43" s="35">
        <f t="shared" si="13"/>
        <v>2400</v>
      </c>
      <c r="I43" s="35">
        <f t="shared" si="13"/>
        <v>2400</v>
      </c>
      <c r="J43" s="35">
        <f t="shared" si="13"/>
        <v>1208</v>
      </c>
      <c r="K43" s="35">
        <f t="shared" si="13"/>
        <v>1208</v>
      </c>
      <c r="L43" s="35">
        <f t="shared" si="13"/>
        <v>1192</v>
      </c>
      <c r="M43" s="35">
        <f>SUM(M44:M45)</f>
        <v>1192</v>
      </c>
      <c r="N43" s="5"/>
      <c r="O43" s="27">
        <f t="shared" si="4"/>
        <v>0</v>
      </c>
    </row>
    <row r="44" spans="1:15" ht="60" x14ac:dyDescent="0.25">
      <c r="A44" s="1">
        <v>1</v>
      </c>
      <c r="B44" s="14" t="s">
        <v>46</v>
      </c>
      <c r="C44" s="7" t="s">
        <v>104</v>
      </c>
      <c r="D44" s="7" t="s">
        <v>25</v>
      </c>
      <c r="E44" s="7" t="s">
        <v>72</v>
      </c>
      <c r="F44" s="35">
        <v>1200</v>
      </c>
      <c r="G44" s="35">
        <f>F44</f>
        <v>1200</v>
      </c>
      <c r="H44" s="35">
        <f>F44</f>
        <v>1200</v>
      </c>
      <c r="I44" s="35">
        <f>G44</f>
        <v>1200</v>
      </c>
      <c r="J44" s="35">
        <v>604</v>
      </c>
      <c r="K44" s="35">
        <f>J44</f>
        <v>604</v>
      </c>
      <c r="L44" s="35">
        <f>M44</f>
        <v>596</v>
      </c>
      <c r="M44" s="35">
        <f>I44-K44</f>
        <v>596</v>
      </c>
      <c r="N44" s="5"/>
      <c r="O44" s="27">
        <f t="shared" si="4"/>
        <v>0</v>
      </c>
    </row>
    <row r="45" spans="1:15" ht="60" x14ac:dyDescent="0.25">
      <c r="A45" s="1">
        <v>2</v>
      </c>
      <c r="B45" s="14" t="s">
        <v>76</v>
      </c>
      <c r="C45" s="7" t="s">
        <v>104</v>
      </c>
      <c r="D45" s="7" t="s">
        <v>25</v>
      </c>
      <c r="E45" s="7" t="s">
        <v>73</v>
      </c>
      <c r="F45" s="35">
        <v>1200</v>
      </c>
      <c r="G45" s="35">
        <f>F45</f>
        <v>1200</v>
      </c>
      <c r="H45" s="35">
        <f>F45</f>
        <v>1200</v>
      </c>
      <c r="I45" s="35">
        <f>G45</f>
        <v>1200</v>
      </c>
      <c r="J45" s="35">
        <v>604</v>
      </c>
      <c r="K45" s="35">
        <f>J45</f>
        <v>604</v>
      </c>
      <c r="L45" s="35">
        <f>M45</f>
        <v>596</v>
      </c>
      <c r="M45" s="35">
        <f>I45-K45</f>
        <v>596</v>
      </c>
      <c r="N45" s="5"/>
      <c r="O45" s="27">
        <f t="shared" si="4"/>
        <v>0</v>
      </c>
    </row>
    <row r="46" spans="1:15" ht="18.75" x14ac:dyDescent="0.25">
      <c r="A46" s="3" t="s">
        <v>15</v>
      </c>
      <c r="B46" s="4" t="s">
        <v>16</v>
      </c>
      <c r="C46" s="32"/>
      <c r="D46" s="36"/>
      <c r="E46" s="37"/>
      <c r="F46" s="38"/>
      <c r="G46" s="38"/>
      <c r="H46" s="35"/>
      <c r="I46" s="35"/>
      <c r="J46" s="38"/>
      <c r="K46" s="38"/>
      <c r="L46" s="35"/>
      <c r="M46" s="35"/>
      <c r="N46" s="5"/>
      <c r="O46" s="27">
        <f t="shared" si="4"/>
        <v>0</v>
      </c>
    </row>
    <row r="47" spans="1:15" s="24" customFormat="1" ht="18.75" x14ac:dyDescent="0.2">
      <c r="A47" s="15" t="s">
        <v>19</v>
      </c>
      <c r="B47" s="16" t="s">
        <v>47</v>
      </c>
      <c r="C47" s="34"/>
      <c r="D47" s="20"/>
      <c r="E47" s="40"/>
      <c r="F47" s="41">
        <f>F49</f>
        <v>4650</v>
      </c>
      <c r="G47" s="41">
        <f t="shared" ref="G47:M47" si="14">G49</f>
        <v>4650</v>
      </c>
      <c r="H47" s="41">
        <f t="shared" si="14"/>
        <v>4650</v>
      </c>
      <c r="I47" s="41">
        <f t="shared" si="14"/>
        <v>4650</v>
      </c>
      <c r="J47" s="41">
        <f t="shared" si="14"/>
        <v>2356</v>
      </c>
      <c r="K47" s="41">
        <f t="shared" si="14"/>
        <v>2356</v>
      </c>
      <c r="L47" s="41">
        <f t="shared" si="14"/>
        <v>2294</v>
      </c>
      <c r="M47" s="41">
        <f t="shared" si="14"/>
        <v>2294</v>
      </c>
      <c r="N47" s="18"/>
      <c r="O47" s="28">
        <f t="shared" si="4"/>
        <v>0</v>
      </c>
    </row>
    <row r="48" spans="1:15" ht="30" x14ac:dyDescent="0.25">
      <c r="A48" s="3" t="s">
        <v>11</v>
      </c>
      <c r="B48" s="4" t="s">
        <v>12</v>
      </c>
      <c r="C48" s="32"/>
      <c r="D48" s="7"/>
      <c r="E48" s="39"/>
      <c r="F48" s="35"/>
      <c r="G48" s="35"/>
      <c r="H48" s="35"/>
      <c r="I48" s="35"/>
      <c r="J48" s="35"/>
      <c r="K48" s="35"/>
      <c r="L48" s="35"/>
      <c r="M48" s="35"/>
      <c r="N48" s="5"/>
      <c r="O48" s="27">
        <f t="shared" si="4"/>
        <v>0</v>
      </c>
    </row>
    <row r="49" spans="1:15" ht="18.75" x14ac:dyDescent="0.25">
      <c r="A49" s="3" t="s">
        <v>13</v>
      </c>
      <c r="B49" s="4" t="s">
        <v>14</v>
      </c>
      <c r="C49" s="32"/>
      <c r="D49" s="7"/>
      <c r="E49" s="39"/>
      <c r="F49" s="35">
        <f>SUM(F50:F51)</f>
        <v>4650</v>
      </c>
      <c r="G49" s="35">
        <f t="shared" ref="G49:M49" si="15">SUM(G50:G51)</f>
        <v>4650</v>
      </c>
      <c r="H49" s="35">
        <f t="shared" si="15"/>
        <v>4650</v>
      </c>
      <c r="I49" s="35">
        <f t="shared" si="15"/>
        <v>4650</v>
      </c>
      <c r="J49" s="35">
        <f t="shared" si="15"/>
        <v>2356</v>
      </c>
      <c r="K49" s="35">
        <f t="shared" si="15"/>
        <v>2356</v>
      </c>
      <c r="L49" s="35">
        <f t="shared" si="15"/>
        <v>2294</v>
      </c>
      <c r="M49" s="35">
        <f t="shared" si="15"/>
        <v>2294</v>
      </c>
      <c r="N49" s="5"/>
      <c r="O49" s="27">
        <f t="shared" si="4"/>
        <v>0</v>
      </c>
    </row>
    <row r="50" spans="1:15" ht="60" x14ac:dyDescent="0.25">
      <c r="A50" s="2">
        <v>1</v>
      </c>
      <c r="B50" s="14" t="s">
        <v>48</v>
      </c>
      <c r="C50" s="7" t="s">
        <v>104</v>
      </c>
      <c r="D50" s="7" t="s">
        <v>25</v>
      </c>
      <c r="E50" s="7" t="s">
        <v>74</v>
      </c>
      <c r="F50" s="35">
        <v>3000</v>
      </c>
      <c r="G50" s="35">
        <f>F50</f>
        <v>3000</v>
      </c>
      <c r="H50" s="35">
        <f>F50</f>
        <v>3000</v>
      </c>
      <c r="I50" s="35">
        <f>G50</f>
        <v>3000</v>
      </c>
      <c r="J50" s="35">
        <v>1504</v>
      </c>
      <c r="K50" s="35">
        <f>J50</f>
        <v>1504</v>
      </c>
      <c r="L50" s="35">
        <f>M50</f>
        <v>1496</v>
      </c>
      <c r="M50" s="35">
        <f>I50-K50</f>
        <v>1496</v>
      </c>
      <c r="N50" s="5"/>
      <c r="O50" s="27">
        <f t="shared" si="4"/>
        <v>0</v>
      </c>
    </row>
    <row r="51" spans="1:15" ht="60" x14ac:dyDescent="0.25">
      <c r="A51" s="2">
        <v>2</v>
      </c>
      <c r="B51" s="14" t="s">
        <v>49</v>
      </c>
      <c r="C51" s="7" t="s">
        <v>104</v>
      </c>
      <c r="D51" s="7" t="s">
        <v>25</v>
      </c>
      <c r="E51" s="7" t="s">
        <v>75</v>
      </c>
      <c r="F51" s="35">
        <v>1650</v>
      </c>
      <c r="G51" s="35">
        <f>F51</f>
        <v>1650</v>
      </c>
      <c r="H51" s="35">
        <f>F51</f>
        <v>1650</v>
      </c>
      <c r="I51" s="35">
        <f>G51</f>
        <v>1650</v>
      </c>
      <c r="J51" s="35">
        <v>852</v>
      </c>
      <c r="K51" s="35">
        <f>J51</f>
        <v>852</v>
      </c>
      <c r="L51" s="35">
        <f>M51</f>
        <v>798</v>
      </c>
      <c r="M51" s="35">
        <f>I51-K51</f>
        <v>798</v>
      </c>
      <c r="N51" s="5"/>
      <c r="O51" s="27">
        <f t="shared" si="4"/>
        <v>0</v>
      </c>
    </row>
    <row r="52" spans="1:15" ht="18.75" x14ac:dyDescent="0.25">
      <c r="A52" s="3" t="s">
        <v>15</v>
      </c>
      <c r="B52" s="4" t="s">
        <v>16</v>
      </c>
      <c r="C52" s="32"/>
      <c r="D52" s="36"/>
      <c r="E52" s="37"/>
      <c r="F52" s="38"/>
      <c r="G52" s="38"/>
      <c r="H52" s="35"/>
      <c r="I52" s="35"/>
      <c r="J52" s="38"/>
      <c r="K52" s="38"/>
      <c r="L52" s="35"/>
      <c r="M52" s="35"/>
      <c r="N52" s="5"/>
      <c r="O52" s="27">
        <f t="shared" si="4"/>
        <v>0</v>
      </c>
    </row>
    <row r="53" spans="1:15" s="24" customFormat="1" ht="18.75" x14ac:dyDescent="0.2">
      <c r="A53" s="15" t="s">
        <v>20</v>
      </c>
      <c r="B53" s="16" t="s">
        <v>77</v>
      </c>
      <c r="C53" s="34"/>
      <c r="D53" s="8"/>
      <c r="E53" s="40"/>
      <c r="F53" s="41">
        <f>F57</f>
        <v>5000</v>
      </c>
      <c r="G53" s="41">
        <f>G57</f>
        <v>5000</v>
      </c>
      <c r="H53" s="41">
        <f t="shared" ref="H53:M53" si="16">H56</f>
        <v>0</v>
      </c>
      <c r="I53" s="41">
        <f t="shared" si="16"/>
        <v>0</v>
      </c>
      <c r="J53" s="41">
        <f t="shared" si="16"/>
        <v>0</v>
      </c>
      <c r="K53" s="41">
        <f t="shared" si="16"/>
        <v>0</v>
      </c>
      <c r="L53" s="41">
        <f t="shared" si="16"/>
        <v>2500</v>
      </c>
      <c r="M53" s="41">
        <f t="shared" si="16"/>
        <v>2500</v>
      </c>
      <c r="N53" s="18"/>
      <c r="O53" s="28"/>
    </row>
    <row r="54" spans="1:15" ht="30" x14ac:dyDescent="0.25">
      <c r="A54" s="3" t="s">
        <v>11</v>
      </c>
      <c r="B54" s="4" t="s">
        <v>12</v>
      </c>
      <c r="C54" s="32"/>
      <c r="D54" s="7"/>
      <c r="E54" s="39"/>
      <c r="F54" s="35"/>
      <c r="G54" s="35"/>
      <c r="H54" s="35"/>
      <c r="I54" s="35"/>
      <c r="J54" s="35"/>
      <c r="K54" s="35"/>
      <c r="L54" s="35"/>
      <c r="M54" s="35"/>
      <c r="N54" s="5"/>
      <c r="O54" s="27"/>
    </row>
    <row r="55" spans="1:15" ht="18.75" x14ac:dyDescent="0.25">
      <c r="A55" s="3" t="s">
        <v>13</v>
      </c>
      <c r="B55" s="4" t="s">
        <v>14</v>
      </c>
      <c r="C55" s="32"/>
      <c r="D55" s="7"/>
      <c r="E55" s="39"/>
      <c r="F55" s="35"/>
      <c r="G55" s="35"/>
      <c r="H55" s="35"/>
      <c r="I55" s="35"/>
      <c r="J55" s="35"/>
      <c r="K55" s="35"/>
      <c r="L55" s="35"/>
      <c r="M55" s="35"/>
      <c r="N55" s="5"/>
      <c r="O55" s="27"/>
    </row>
    <row r="56" spans="1:15" ht="18.75" x14ac:dyDescent="0.25">
      <c r="A56" s="3" t="s">
        <v>15</v>
      </c>
      <c r="B56" s="4" t="s">
        <v>16</v>
      </c>
      <c r="C56" s="32"/>
      <c r="D56" s="36"/>
      <c r="E56" s="37"/>
      <c r="F56" s="38"/>
      <c r="G56" s="38"/>
      <c r="H56" s="35">
        <f t="shared" ref="H56:M56" si="17">H57</f>
        <v>0</v>
      </c>
      <c r="I56" s="35">
        <f t="shared" si="17"/>
        <v>0</v>
      </c>
      <c r="J56" s="35">
        <f t="shared" si="17"/>
        <v>0</v>
      </c>
      <c r="K56" s="35">
        <f t="shared" si="17"/>
        <v>0</v>
      </c>
      <c r="L56" s="35">
        <f t="shared" si="17"/>
        <v>2500</v>
      </c>
      <c r="M56" s="35">
        <f t="shared" si="17"/>
        <v>2500</v>
      </c>
      <c r="N56" s="5"/>
      <c r="O56" s="27"/>
    </row>
    <row r="57" spans="1:15" ht="30" x14ac:dyDescent="0.25">
      <c r="A57" s="3">
        <v>1</v>
      </c>
      <c r="B57" s="19" t="s">
        <v>115</v>
      </c>
      <c r="C57" s="7" t="s">
        <v>104</v>
      </c>
      <c r="D57" s="7" t="s">
        <v>82</v>
      </c>
      <c r="E57" s="37"/>
      <c r="F57" s="35">
        <v>5000</v>
      </c>
      <c r="G57" s="35">
        <v>5000</v>
      </c>
      <c r="H57" s="35"/>
      <c r="I57" s="35"/>
      <c r="J57" s="35"/>
      <c r="K57" s="35"/>
      <c r="L57" s="35">
        <f>M57</f>
        <v>2500</v>
      </c>
      <c r="M57" s="35">
        <v>2500</v>
      </c>
      <c r="N57" s="5"/>
      <c r="O57" s="27" t="s">
        <v>113</v>
      </c>
    </row>
    <row r="58" spans="1:15" s="24" customFormat="1" ht="18.75" x14ac:dyDescent="0.2">
      <c r="A58" s="15" t="s">
        <v>21</v>
      </c>
      <c r="B58" s="16" t="s">
        <v>78</v>
      </c>
      <c r="C58" s="34"/>
      <c r="D58" s="8"/>
      <c r="E58" s="40"/>
      <c r="F58" s="41">
        <f>F61</f>
        <v>9000</v>
      </c>
      <c r="G58" s="41">
        <f>G61</f>
        <v>9000</v>
      </c>
      <c r="H58" s="41"/>
      <c r="I58" s="41"/>
      <c r="J58" s="41">
        <f>J61</f>
        <v>0</v>
      </c>
      <c r="K58" s="41">
        <f>K61</f>
        <v>0</v>
      </c>
      <c r="L58" s="41">
        <f>L61</f>
        <v>4500</v>
      </c>
      <c r="M58" s="41">
        <f>M61</f>
        <v>4500</v>
      </c>
      <c r="N58" s="18"/>
      <c r="O58" s="28"/>
    </row>
    <row r="59" spans="1:15" ht="30" x14ac:dyDescent="0.25">
      <c r="A59" s="3" t="s">
        <v>11</v>
      </c>
      <c r="B59" s="4" t="s">
        <v>12</v>
      </c>
      <c r="C59" s="32"/>
      <c r="D59" s="7"/>
      <c r="E59" s="39"/>
      <c r="F59" s="35"/>
      <c r="G59" s="35"/>
      <c r="H59" s="35"/>
      <c r="I59" s="35"/>
      <c r="J59" s="35"/>
      <c r="K59" s="35"/>
      <c r="L59" s="35"/>
      <c r="M59" s="35"/>
      <c r="N59" s="5"/>
      <c r="O59" s="27"/>
    </row>
    <row r="60" spans="1:15" ht="18.75" x14ac:dyDescent="0.25">
      <c r="A60" s="3" t="s">
        <v>13</v>
      </c>
      <c r="B60" s="4" t="s">
        <v>14</v>
      </c>
      <c r="C60" s="32"/>
      <c r="D60" s="7"/>
      <c r="E60" s="39"/>
      <c r="F60" s="35"/>
      <c r="G60" s="35"/>
      <c r="H60" s="35"/>
      <c r="I60" s="35"/>
      <c r="J60" s="35"/>
      <c r="K60" s="35"/>
      <c r="L60" s="35"/>
      <c r="M60" s="35"/>
      <c r="N60" s="5"/>
      <c r="O60" s="27"/>
    </row>
    <row r="61" spans="1:15" ht="18.75" x14ac:dyDescent="0.25">
      <c r="A61" s="3" t="s">
        <v>15</v>
      </c>
      <c r="B61" s="4" t="s">
        <v>16</v>
      </c>
      <c r="C61" s="32"/>
      <c r="D61" s="36"/>
      <c r="E61" s="37"/>
      <c r="F61" s="35">
        <f>F62+F63</f>
        <v>9000</v>
      </c>
      <c r="G61" s="35">
        <f>G62+G63</f>
        <v>9000</v>
      </c>
      <c r="H61" s="35"/>
      <c r="I61" s="35"/>
      <c r="J61" s="35">
        <f>J62</f>
        <v>0</v>
      </c>
      <c r="K61" s="35">
        <f>K62</f>
        <v>0</v>
      </c>
      <c r="L61" s="35">
        <f>L62+L63</f>
        <v>4500</v>
      </c>
      <c r="M61" s="35">
        <f>M62+M63</f>
        <v>4500</v>
      </c>
      <c r="N61" s="5"/>
      <c r="O61" s="27"/>
    </row>
    <row r="62" spans="1:15" ht="45" x14ac:dyDescent="0.25">
      <c r="A62" s="3">
        <v>1</v>
      </c>
      <c r="B62" s="17" t="s">
        <v>79</v>
      </c>
      <c r="C62" s="7" t="s">
        <v>104</v>
      </c>
      <c r="D62" s="7" t="s">
        <v>82</v>
      </c>
      <c r="E62" s="37"/>
      <c r="F62" s="35">
        <f>G62</f>
        <v>6000</v>
      </c>
      <c r="G62" s="35">
        <v>6000</v>
      </c>
      <c r="H62" s="35"/>
      <c r="I62" s="35"/>
      <c r="J62" s="35"/>
      <c r="K62" s="35"/>
      <c r="L62" s="35">
        <f>M62</f>
        <v>3000</v>
      </c>
      <c r="M62" s="35">
        <v>3000</v>
      </c>
      <c r="N62" s="5"/>
      <c r="O62" s="27"/>
    </row>
    <row r="63" spans="1:15" ht="30" x14ac:dyDescent="0.25">
      <c r="A63" s="3">
        <v>2</v>
      </c>
      <c r="B63" s="17" t="s">
        <v>112</v>
      </c>
      <c r="C63" s="7" t="s">
        <v>104</v>
      </c>
      <c r="D63" s="7" t="s">
        <v>82</v>
      </c>
      <c r="E63" s="37"/>
      <c r="F63" s="35">
        <f>G63</f>
        <v>3000</v>
      </c>
      <c r="G63" s="35">
        <v>3000</v>
      </c>
      <c r="H63" s="35"/>
      <c r="I63" s="35"/>
      <c r="J63" s="35"/>
      <c r="K63" s="35"/>
      <c r="L63" s="35">
        <f>M63</f>
        <v>1500</v>
      </c>
      <c r="M63" s="35">
        <v>1500</v>
      </c>
      <c r="N63" s="5"/>
      <c r="O63" s="27"/>
    </row>
    <row r="64" spans="1:15" s="24" customFormat="1" ht="18.75" x14ac:dyDescent="0.2">
      <c r="A64" s="15" t="s">
        <v>80</v>
      </c>
      <c r="B64" s="16" t="s">
        <v>117</v>
      </c>
      <c r="C64" s="34"/>
      <c r="D64" s="8"/>
      <c r="E64" s="40"/>
      <c r="F64" s="41">
        <f>F67</f>
        <v>0</v>
      </c>
      <c r="G64" s="41">
        <f>G67</f>
        <v>0</v>
      </c>
      <c r="H64" s="41"/>
      <c r="I64" s="41"/>
      <c r="J64" s="41">
        <f>J67</f>
        <v>0</v>
      </c>
      <c r="K64" s="41">
        <f>K67</f>
        <v>0</v>
      </c>
      <c r="L64" s="41">
        <f>L67</f>
        <v>0</v>
      </c>
      <c r="M64" s="41">
        <f>M67</f>
        <v>0</v>
      </c>
      <c r="N64" s="18"/>
      <c r="O64" s="28"/>
    </row>
    <row r="65" spans="1:15" ht="30" x14ac:dyDescent="0.25">
      <c r="A65" s="3" t="s">
        <v>11</v>
      </c>
      <c r="B65" s="4" t="s">
        <v>12</v>
      </c>
      <c r="C65" s="32"/>
      <c r="D65" s="7"/>
      <c r="E65" s="39"/>
      <c r="F65" s="35"/>
      <c r="G65" s="35"/>
      <c r="H65" s="35"/>
      <c r="I65" s="35"/>
      <c r="J65" s="35"/>
      <c r="K65" s="35"/>
      <c r="L65" s="35"/>
      <c r="M65" s="35"/>
      <c r="N65" s="5"/>
      <c r="O65" s="27"/>
    </row>
    <row r="66" spans="1:15" ht="18.75" x14ac:dyDescent="0.25">
      <c r="A66" s="3" t="s">
        <v>13</v>
      </c>
      <c r="B66" s="4" t="s">
        <v>14</v>
      </c>
      <c r="C66" s="32"/>
      <c r="D66" s="7"/>
      <c r="E66" s="39"/>
      <c r="F66" s="35"/>
      <c r="G66" s="35"/>
      <c r="H66" s="35"/>
      <c r="I66" s="35"/>
      <c r="J66" s="35"/>
      <c r="K66" s="35"/>
      <c r="L66" s="35"/>
      <c r="M66" s="35"/>
      <c r="N66" s="5"/>
      <c r="O66" s="27"/>
    </row>
    <row r="67" spans="1:15" ht="18.75" x14ac:dyDescent="0.25">
      <c r="A67" s="3" t="s">
        <v>15</v>
      </c>
      <c r="B67" s="4" t="s">
        <v>16</v>
      </c>
      <c r="C67" s="32"/>
      <c r="D67" s="36"/>
      <c r="E67" s="37"/>
      <c r="F67" s="35">
        <v>0</v>
      </c>
      <c r="G67" s="35">
        <v>0</v>
      </c>
      <c r="H67" s="35"/>
      <c r="I67" s="35"/>
      <c r="J67" s="35">
        <v>0</v>
      </c>
      <c r="K67" s="35">
        <v>0</v>
      </c>
      <c r="L67" s="35">
        <v>0</v>
      </c>
      <c r="M67" s="35">
        <v>0</v>
      </c>
      <c r="N67" s="5"/>
      <c r="O67" s="27"/>
    </row>
    <row r="68" spans="1:15" s="24" customFormat="1" ht="18.75" x14ac:dyDescent="0.2">
      <c r="A68" s="15" t="s">
        <v>80</v>
      </c>
      <c r="B68" s="16" t="s">
        <v>81</v>
      </c>
      <c r="C68" s="34"/>
      <c r="D68" s="8"/>
      <c r="E68" s="40"/>
      <c r="F68" s="41">
        <f>F71</f>
        <v>3200</v>
      </c>
      <c r="G68" s="41">
        <f>G71</f>
        <v>3200</v>
      </c>
      <c r="H68" s="41"/>
      <c r="I68" s="41"/>
      <c r="J68" s="41">
        <f>J71</f>
        <v>0</v>
      </c>
      <c r="K68" s="41">
        <f>K71</f>
        <v>0</v>
      </c>
      <c r="L68" s="41">
        <f>L71</f>
        <v>1500</v>
      </c>
      <c r="M68" s="41">
        <f>M71</f>
        <v>1500</v>
      </c>
      <c r="N68" s="18"/>
      <c r="O68" s="28"/>
    </row>
    <row r="69" spans="1:15" ht="30" x14ac:dyDescent="0.25">
      <c r="A69" s="3" t="s">
        <v>11</v>
      </c>
      <c r="B69" s="4" t="s">
        <v>12</v>
      </c>
      <c r="C69" s="32"/>
      <c r="D69" s="7"/>
      <c r="E69" s="39"/>
      <c r="F69" s="35"/>
      <c r="G69" s="35"/>
      <c r="H69" s="35"/>
      <c r="I69" s="35"/>
      <c r="J69" s="35"/>
      <c r="K69" s="35"/>
      <c r="L69" s="35"/>
      <c r="M69" s="35"/>
      <c r="N69" s="5"/>
      <c r="O69" s="27"/>
    </row>
    <row r="70" spans="1:15" ht="18.75" x14ac:dyDescent="0.25">
      <c r="A70" s="3" t="s">
        <v>13</v>
      </c>
      <c r="B70" s="4" t="s">
        <v>14</v>
      </c>
      <c r="C70" s="32"/>
      <c r="D70" s="7"/>
      <c r="E70" s="39"/>
      <c r="F70" s="35"/>
      <c r="G70" s="35"/>
      <c r="H70" s="35"/>
      <c r="I70" s="35"/>
      <c r="J70" s="35"/>
      <c r="K70" s="35"/>
      <c r="L70" s="35"/>
      <c r="M70" s="35"/>
      <c r="N70" s="5"/>
      <c r="O70" s="27"/>
    </row>
    <row r="71" spans="1:15" ht="18.75" x14ac:dyDescent="0.25">
      <c r="A71" s="3" t="s">
        <v>15</v>
      </c>
      <c r="B71" s="4" t="s">
        <v>16</v>
      </c>
      <c r="C71" s="32"/>
      <c r="D71" s="36"/>
      <c r="E71" s="37"/>
      <c r="F71" s="35">
        <f>F72</f>
        <v>3200</v>
      </c>
      <c r="G71" s="35">
        <f>G72</f>
        <v>3200</v>
      </c>
      <c r="H71" s="35"/>
      <c r="I71" s="35"/>
      <c r="J71" s="35">
        <f>J72</f>
        <v>0</v>
      </c>
      <c r="K71" s="35">
        <f>K72</f>
        <v>0</v>
      </c>
      <c r="L71" s="35">
        <f>L72</f>
        <v>1500</v>
      </c>
      <c r="M71" s="35">
        <f>M72</f>
        <v>1500</v>
      </c>
      <c r="N71" s="5"/>
      <c r="O71" s="27"/>
    </row>
    <row r="72" spans="1:15" ht="30" x14ac:dyDescent="0.25">
      <c r="A72" s="3">
        <v>1</v>
      </c>
      <c r="B72" s="17" t="s">
        <v>114</v>
      </c>
      <c r="C72" s="7" t="s">
        <v>104</v>
      </c>
      <c r="D72" s="7" t="s">
        <v>82</v>
      </c>
      <c r="E72" s="37"/>
      <c r="F72" s="35">
        <f>G72</f>
        <v>3200</v>
      </c>
      <c r="G72" s="35">
        <v>3200</v>
      </c>
      <c r="H72" s="35"/>
      <c r="I72" s="35"/>
      <c r="J72" s="35"/>
      <c r="K72" s="35"/>
      <c r="L72" s="35">
        <f>M72</f>
        <v>1500</v>
      </c>
      <c r="M72" s="35">
        <v>1500</v>
      </c>
      <c r="N72" s="5"/>
      <c r="O72" s="27"/>
    </row>
    <row r="73" spans="1:15" ht="14.1" x14ac:dyDescent="0.3">
      <c r="A73" s="29"/>
      <c r="B73" s="29"/>
    </row>
    <row r="74" spans="1:15" ht="14.1" x14ac:dyDescent="0.3">
      <c r="A74" s="29"/>
      <c r="B74" s="29"/>
    </row>
    <row r="75" spans="1:15" ht="14.1" x14ac:dyDescent="0.3">
      <c r="A75" s="30"/>
    </row>
  </sheetData>
  <mergeCells count="22">
    <mergeCell ref="A4:N4"/>
    <mergeCell ref="A8:A11"/>
    <mergeCell ref="B8:B11"/>
    <mergeCell ref="C8:C11"/>
    <mergeCell ref="D8:D11"/>
    <mergeCell ref="E8:G8"/>
    <mergeCell ref="H8:I8"/>
    <mergeCell ref="J8:K8"/>
    <mergeCell ref="L8:M8"/>
    <mergeCell ref="N8:N11"/>
    <mergeCell ref="E9:E11"/>
    <mergeCell ref="F9:G9"/>
    <mergeCell ref="A5:N5"/>
    <mergeCell ref="A6:N6"/>
    <mergeCell ref="L9:L11"/>
    <mergeCell ref="F10:F11"/>
    <mergeCell ref="M9:M11"/>
    <mergeCell ref="G10:G11"/>
    <mergeCell ref="H9:H11"/>
    <mergeCell ref="J9:J11"/>
    <mergeCell ref="K9:K11"/>
    <mergeCell ref="I9:I11"/>
  </mergeCells>
  <printOptions horizontalCentered="1"/>
  <pageMargins left="0.19685039370078741" right="0.19685039370078741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 25a</vt:lpstr>
      <vt:lpstr>'BM 25a'!Print_Titles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tinhx2001@gmail.com</dc:creator>
  <cp:lastModifiedBy>Administrator</cp:lastModifiedBy>
  <cp:lastPrinted>2026-07-28T03:51:49Z</cp:lastPrinted>
  <dcterms:created xsi:type="dcterms:W3CDTF">2026-06-23T03:36:44Z</dcterms:created>
  <dcterms:modified xsi:type="dcterms:W3CDTF">2026-07-29T06:34:57Z</dcterms:modified>
</cp:coreProperties>
</file>